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!Отчетность 2023\2023 год\Формы отчета за 2023 год\"/>
    </mc:Choice>
  </mc:AlternateContent>
  <bookViews>
    <workbookView xWindow="0" yWindow="0" windowWidth="11400" windowHeight="5895"/>
  </bookViews>
  <sheets>
    <sheet name="Раздел 23-1" sheetId="1" r:id="rId1"/>
    <sheet name="Разделы 23-2 и 23-3" sheetId="2" r:id="rId2"/>
    <sheet name="Раздел 23-4" sheetId="3" r:id="rId3"/>
    <sheet name="Раздел 23-5" sheetId="4" r:id="rId4"/>
    <sheet name="Раздел 23-6" sheetId="5" r:id="rId5"/>
    <sheet name="Раздел 23-7" sheetId="6" r:id="rId6"/>
  </sheets>
  <calcPr calcId="152511" refMode="R1C1"/>
</workbook>
</file>

<file path=xl/calcChain.xml><?xml version="1.0" encoding="utf-8"?>
<calcChain xmlns="http://schemas.openxmlformats.org/spreadsheetml/2006/main">
  <c r="O21" i="6" l="1"/>
  <c r="M21" i="6"/>
  <c r="O20" i="6"/>
  <c r="O19" i="6"/>
  <c r="M19" i="6"/>
  <c r="O18" i="6"/>
  <c r="M18" i="6"/>
  <c r="O17" i="6"/>
  <c r="M17" i="6"/>
  <c r="O16" i="6"/>
  <c r="M16" i="6"/>
  <c r="O15" i="6"/>
  <c r="O14" i="6"/>
  <c r="M14" i="6"/>
  <c r="O13" i="6"/>
  <c r="M13" i="6"/>
  <c r="O12" i="6"/>
  <c r="M12" i="6"/>
  <c r="O11" i="6"/>
  <c r="M11" i="6"/>
  <c r="O10" i="6"/>
  <c r="M10" i="6"/>
  <c r="O9" i="6"/>
  <c r="M9" i="6"/>
  <c r="O8" i="6"/>
  <c r="M8" i="6"/>
  <c r="O7" i="6"/>
  <c r="M7" i="6"/>
  <c r="O6" i="6"/>
  <c r="M6" i="6"/>
  <c r="L5" i="6"/>
  <c r="K5" i="6"/>
  <c r="M27" i="5"/>
  <c r="J27" i="5"/>
  <c r="M26" i="5"/>
  <c r="J26" i="5"/>
  <c r="M25" i="5"/>
  <c r="J25" i="5"/>
  <c r="M24" i="5"/>
  <c r="J24" i="5"/>
  <c r="M23" i="5"/>
  <c r="J23" i="5"/>
  <c r="M22" i="5"/>
  <c r="J22" i="5"/>
  <c r="M21" i="5"/>
  <c r="J21" i="5"/>
  <c r="M20" i="5"/>
  <c r="J20" i="5"/>
  <c r="M18" i="5"/>
  <c r="J18" i="5"/>
  <c r="M17" i="5"/>
  <c r="J17" i="5"/>
  <c r="M16" i="5"/>
  <c r="J16" i="5"/>
  <c r="J15" i="5"/>
  <c r="J14" i="5"/>
  <c r="J13" i="5"/>
  <c r="J12" i="5"/>
  <c r="J11" i="5"/>
  <c r="J10" i="5"/>
  <c r="J9" i="5"/>
  <c r="J8" i="5"/>
  <c r="J7" i="5"/>
  <c r="L6" i="5"/>
  <c r="K6" i="5"/>
  <c r="I6" i="5"/>
  <c r="H6" i="5"/>
  <c r="J6" i="5" s="1"/>
  <c r="G6" i="5"/>
  <c r="F6" i="5"/>
  <c r="I5" i="5"/>
  <c r="R69" i="4"/>
  <c r="O69" i="4"/>
  <c r="R68" i="4"/>
  <c r="O68" i="4"/>
  <c r="R67" i="4"/>
  <c r="O67" i="4"/>
  <c r="R66" i="4"/>
  <c r="O66" i="4"/>
  <c r="P65" i="4"/>
  <c r="N65" i="4"/>
  <c r="N60" i="4" s="1"/>
  <c r="M65" i="4"/>
  <c r="O65" i="4" s="1"/>
  <c r="L65" i="4"/>
  <c r="K65" i="4"/>
  <c r="J65" i="4"/>
  <c r="R65" i="4" s="1"/>
  <c r="E65" i="4"/>
  <c r="E60" i="4" s="1"/>
  <c r="R64" i="4"/>
  <c r="O64" i="4"/>
  <c r="R63" i="4"/>
  <c r="O63" i="4"/>
  <c r="R62" i="4"/>
  <c r="O62" i="4"/>
  <c r="R61" i="4"/>
  <c r="O61" i="4"/>
  <c r="I60" i="4"/>
  <c r="H60" i="4"/>
  <c r="G60" i="4"/>
  <c r="F60" i="4"/>
  <c r="D60" i="4"/>
  <c r="Q36" i="4"/>
  <c r="N36" i="4"/>
  <c r="Q35" i="4"/>
  <c r="N35" i="4"/>
  <c r="J35" i="4"/>
  <c r="Q34" i="4"/>
  <c r="N34" i="4"/>
  <c r="J34" i="4"/>
  <c r="Q33" i="4"/>
  <c r="N33" i="4"/>
  <c r="J33" i="4"/>
  <c r="P32" i="4"/>
  <c r="P5" i="4" s="1"/>
  <c r="O32" i="4"/>
  <c r="O5" i="4" s="1"/>
  <c r="M32" i="4"/>
  <c r="M5" i="4" s="1"/>
  <c r="L32" i="4"/>
  <c r="L5" i="4" s="1"/>
  <c r="K32" i="4"/>
  <c r="I32" i="4"/>
  <c r="H32" i="4"/>
  <c r="G32" i="4"/>
  <c r="F32" i="4"/>
  <c r="E32" i="4"/>
  <c r="Q31" i="4"/>
  <c r="N31" i="4"/>
  <c r="J31" i="4"/>
  <c r="Q30" i="4"/>
  <c r="N30" i="4"/>
  <c r="Q29" i="4"/>
  <c r="N29" i="4"/>
  <c r="Q28" i="4"/>
  <c r="N28" i="4"/>
  <c r="Q27" i="4"/>
  <c r="N27" i="4"/>
  <c r="Q26" i="4"/>
  <c r="N26" i="4"/>
  <c r="J26" i="4"/>
  <c r="Q25" i="4"/>
  <c r="N25" i="4"/>
  <c r="J25" i="4"/>
  <c r="Q24" i="4"/>
  <c r="N24" i="4"/>
  <c r="J24" i="4"/>
  <c r="Q23" i="4"/>
  <c r="N23" i="4"/>
  <c r="J23" i="4"/>
  <c r="Q22" i="4"/>
  <c r="N22" i="4"/>
  <c r="J22" i="4"/>
  <c r="Q21" i="4"/>
  <c r="N21" i="4"/>
  <c r="J21" i="4"/>
  <c r="Q20" i="4"/>
  <c r="N20" i="4"/>
  <c r="J20" i="4"/>
  <c r="Q19" i="4"/>
  <c r="N19" i="4"/>
  <c r="J19" i="4"/>
  <c r="Q18" i="4"/>
  <c r="N18" i="4"/>
  <c r="J18" i="4"/>
  <c r="Q17" i="4"/>
  <c r="N17" i="4"/>
  <c r="J17" i="4"/>
  <c r="Q16" i="4"/>
  <c r="N16" i="4"/>
  <c r="J16" i="4"/>
  <c r="Q15" i="4"/>
  <c r="N15" i="4"/>
  <c r="J15" i="4"/>
  <c r="Q14" i="4"/>
  <c r="N14" i="4"/>
  <c r="J14" i="4"/>
  <c r="Q13" i="4"/>
  <c r="N13" i="4"/>
  <c r="J13" i="4"/>
  <c r="Q12" i="4"/>
  <c r="N12" i="4"/>
  <c r="J12" i="4"/>
  <c r="Q11" i="4"/>
  <c r="N11" i="4"/>
  <c r="J11" i="4"/>
  <c r="Q10" i="4"/>
  <c r="N10" i="4"/>
  <c r="J10" i="4"/>
  <c r="Q9" i="4"/>
  <c r="N9" i="4"/>
  <c r="J9" i="4"/>
  <c r="Q8" i="4"/>
  <c r="N8" i="4"/>
  <c r="J8" i="4"/>
  <c r="Q7" i="4"/>
  <c r="N7" i="4"/>
  <c r="J7" i="4"/>
  <c r="Q6" i="4"/>
  <c r="N6" i="4"/>
  <c r="J6" i="4"/>
  <c r="K5" i="4"/>
  <c r="I5" i="4"/>
  <c r="H5" i="4"/>
  <c r="G5" i="4"/>
  <c r="F5" i="4"/>
  <c r="E5" i="4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L6" i="3"/>
  <c r="I6" i="3"/>
  <c r="H6" i="3"/>
  <c r="G6" i="3"/>
  <c r="F6" i="3"/>
  <c r="E6" i="3"/>
  <c r="K6" i="3" s="1"/>
  <c r="D6" i="3"/>
  <c r="J6" i="3" s="1"/>
  <c r="E23" i="2"/>
  <c r="D23" i="2"/>
  <c r="E20" i="2"/>
  <c r="D20" i="2"/>
  <c r="E17" i="2"/>
  <c r="D17" i="2"/>
  <c r="E14" i="2"/>
  <c r="D14" i="2"/>
  <c r="G40" i="1"/>
  <c r="E40" i="1"/>
  <c r="G34" i="1"/>
  <c r="E34" i="1"/>
  <c r="G33" i="1"/>
  <c r="E33" i="1"/>
  <c r="G22" i="1"/>
  <c r="E22" i="1"/>
  <c r="N32" i="4" l="1"/>
  <c r="Q32" i="4"/>
  <c r="Q5" i="4" s="1"/>
</calcChain>
</file>

<file path=xl/sharedStrings.xml><?xml version="1.0" encoding="utf-8"?>
<sst xmlns="http://schemas.openxmlformats.org/spreadsheetml/2006/main" count="1252" uniqueCount="550">
  <si>
    <t>000000578</t>
  </si>
  <si>
    <t>Информация о производственной деятельности</t>
  </si>
  <si>
    <t>глав крестьянских (фермерских) хозяйств - индивидуальных предпринимателей</t>
  </si>
  <si>
    <t>за 2023 год</t>
  </si>
  <si>
    <t>КОДЫ</t>
  </si>
  <si>
    <t>Форма № 1-КФХ</t>
  </si>
  <si>
    <t>Дата (число, месяц, год)</t>
  </si>
  <si>
    <t>31</t>
  </si>
  <si>
    <t>12</t>
  </si>
  <si>
    <t>2023</t>
  </si>
  <si>
    <t>Организация (орган исполнительной власти)</t>
  </si>
  <si>
    <t>по ОКПО</t>
  </si>
  <si>
    <t>Идентификационный номер налогоплательщика</t>
  </si>
  <si>
    <t>ИНН</t>
  </si>
  <si>
    <t>Вид деятельности</t>
  </si>
  <si>
    <t>по ОКВЭД 2</t>
  </si>
  <si>
    <t>Организационно-правовая форма</t>
  </si>
  <si>
    <t>Глава крестьянского (фермерского) хозяйства - индивидуальный предприниматель</t>
  </si>
  <si>
    <t>по ОКОПФ/ ОКФС</t>
  </si>
  <si>
    <t>Единица измерения по ОКЕИ:</t>
  </si>
  <si>
    <t>м2 - 055; га - 059; ц - 206; руб - 383; тыс. руб -384; чел - 792; шт - 796; тыс. шт - 798; гол - 836; тыс. усл. банк - 882</t>
  </si>
  <si>
    <t>В отчет включены</t>
  </si>
  <si>
    <t>Коды</t>
  </si>
  <si>
    <t>Количество, единиц</t>
  </si>
  <si>
    <t>1</t>
  </si>
  <si>
    <t>2</t>
  </si>
  <si>
    <t>3</t>
  </si>
  <si>
    <t>Крестьянские (фермерские) хозяйства</t>
  </si>
  <si>
    <t>230000</t>
  </si>
  <si>
    <t>Раздел 23-1. Сведения о доходах и расходах</t>
  </si>
  <si>
    <t>Наименование показателя</t>
  </si>
  <si>
    <t>За 2023 год</t>
  </si>
  <si>
    <t>За 2022 год</t>
  </si>
  <si>
    <t>4</t>
  </si>
  <si>
    <t>Доходы, тыс. руб (стр.231110+ 231120+ 231130+ 231140+ 231150)</t>
  </si>
  <si>
    <t>231100</t>
  </si>
  <si>
    <t>в том числе: 
от реализации сельскохозяйственной продукции, продуктов её первичной и промышленной переработки</t>
  </si>
  <si>
    <t>231110</t>
  </si>
  <si>
    <t>из них: 
от реализации сельскохозяйственной продукции собственного производства и продуктов ее первичной и промышленной переработки</t>
  </si>
  <si>
    <t>231111</t>
  </si>
  <si>
    <t>Справочно: 
доход от реализации продукции животноводства</t>
  </si>
  <si>
    <t>231111.1</t>
  </si>
  <si>
    <t>доход от реализации продукции растениеводства</t>
  </si>
  <si>
    <t>231111.2</t>
  </si>
  <si>
    <t>от реализации прочей продукции и покупных товаров</t>
  </si>
  <si>
    <t>231120</t>
  </si>
  <si>
    <t>от оказания услуг</t>
  </si>
  <si>
    <t>231130</t>
  </si>
  <si>
    <t>из них: 
услуги в области растениеводства и животноводства, включаемые в статус сельскохозяйственного товаропроизводителя* (для целей налогообложения)</t>
  </si>
  <si>
    <t>231131</t>
  </si>
  <si>
    <t>прочие доходы</t>
  </si>
  <si>
    <t>231140</t>
  </si>
  <si>
    <t>из них: 
доходы от реализации основных средств (земельные участки, здания, техника, машины, оборудование, продуктивный скот)</t>
  </si>
  <si>
    <t>231141</t>
  </si>
  <si>
    <t>получено средств государственной поддержки (субсидии, гранты)</t>
  </si>
  <si>
    <t>231150</t>
  </si>
  <si>
    <t>Расходы, тыс. руб (стр. 231210+ 231220+ 231230+ 231240+ 231250+ 231290)</t>
  </si>
  <si>
    <t>231200</t>
  </si>
  <si>
    <t>в том числе: 
расходы на приобретение основных средств, включая лизинговые платежи 
(стр.231211+ 231212+ 231213+ 231214)</t>
  </si>
  <si>
    <t>231210</t>
  </si>
  <si>
    <t>из них: 
техника, машины и оборудование</t>
  </si>
  <si>
    <t>231211</t>
  </si>
  <si>
    <t>племенные и продуктивные животные</t>
  </si>
  <si>
    <t>231212</t>
  </si>
  <si>
    <t>в том числе: племенные</t>
  </si>
  <si>
    <t>231212.1</t>
  </si>
  <si>
    <t>земельные участки</t>
  </si>
  <si>
    <t>231213</t>
  </si>
  <si>
    <t>прочие основные средства (здания, сооружения)</t>
  </si>
  <si>
    <t>231214</t>
  </si>
  <si>
    <t>расходы на приобретение материальных ресурсов
(стр.231221+ 231222+ 231223+ 231224+ 231225+ 231226+ 231227+ 231228)</t>
  </si>
  <si>
    <t>231220</t>
  </si>
  <si>
    <t>из них: 
семена и посадочный материал</t>
  </si>
  <si>
    <t>231221</t>
  </si>
  <si>
    <t>в том числе: элитные семена</t>
  </si>
  <si>
    <t>231221.1</t>
  </si>
  <si>
    <t>минеральные удобрения, бактериальные и другие препараты</t>
  </si>
  <si>
    <t>231222</t>
  </si>
  <si>
    <t>средства защиты растений</t>
  </si>
  <si>
    <t>231223</t>
  </si>
  <si>
    <t>корма</t>
  </si>
  <si>
    <t>231224</t>
  </si>
  <si>
    <t>ветеринарные препараты</t>
  </si>
  <si>
    <t>231225</t>
  </si>
  <si>
    <t>нефтепродукты всех видов</t>
  </si>
  <si>
    <t>231226</t>
  </si>
  <si>
    <t>покупная энергия всех видов (электро-, тепловая); топливо, кроме нефтепродуктов (уголь, газ, дрова)</t>
  </si>
  <si>
    <t>231227</t>
  </si>
  <si>
    <t>в том числе: газ</t>
  </si>
  <si>
    <t>231227.1</t>
  </si>
  <si>
    <t>электроэнергия</t>
  </si>
  <si>
    <t>231227.2</t>
  </si>
  <si>
    <t>прочие материальные затраты</t>
  </si>
  <si>
    <t>231228</t>
  </si>
  <si>
    <t>расходы на оплату труда</t>
  </si>
  <si>
    <t>231230</t>
  </si>
  <si>
    <t>расходы на оплату страховых взносов</t>
  </si>
  <si>
    <t>231240</t>
  </si>
  <si>
    <t>расходы на закупку сырья для переработки</t>
  </si>
  <si>
    <t>231250</t>
  </si>
  <si>
    <t>из них: 
расходы на закупку сельскохозяйственного сырья (продукции) для переработки</t>
  </si>
  <si>
    <t>231251</t>
  </si>
  <si>
    <t>прочие расходы</t>
  </si>
  <si>
    <t>231290</t>
  </si>
  <si>
    <t>из них: 
расходы на обслуживание кредитов и займов (оплата процентов, банковские комиссии)</t>
  </si>
  <si>
    <t>231291</t>
  </si>
  <si>
    <t>расходы на оплату налогов и сборов</t>
  </si>
  <si>
    <t>231292</t>
  </si>
  <si>
    <t>СПРАВОЧНО: 
среднегодовая численность наемных работников крестьянского (фермерского) хозяйства (далее - КФХ), чел</t>
  </si>
  <si>
    <t>231310</t>
  </si>
  <si>
    <t>Численность постоянных работников по состоянию на 31 декабря, чел</t>
  </si>
  <si>
    <t>231311</t>
  </si>
  <si>
    <t>-</t>
  </si>
  <si>
    <t>в том числе: работники, занятые в производстве продукции животноводства</t>
  </si>
  <si>
    <t>231311.1</t>
  </si>
  <si>
    <t>Х</t>
  </si>
  <si>
    <t>работники, занятые в производстве продукции растениеводства</t>
  </si>
  <si>
    <t>231311.2</t>
  </si>
  <si>
    <t>работники, занятые в переработке сельскохозяйственной продукции собственного производства</t>
  </si>
  <si>
    <t>231311.3</t>
  </si>
  <si>
    <t>члены КФХ (включая главу КФХ), чел</t>
  </si>
  <si>
    <t>231320</t>
  </si>
  <si>
    <t>*услуги по подготовке полей, посеву, возделыванию и выращиванию сельскохозяйственных культур; опрыскиванию сельскохозяйственных культур; обрезке фруктовых деревьев и виноградной лозы; пересаживанию риса, рассаживанию свеклы; уборке урожая; по обследованию состояния стада, перегонке и выпасу скота, выбраковке сельскохозяйственной птицы, содержанию сельскохозяйственных животных и уходу за ними; по обработке и подготовке семян сельскохозяйственных культур к севу.</t>
  </si>
  <si>
    <t>Форма № 1-КФХ с. 2</t>
  </si>
  <si>
    <t>Раздел 23-2. Сведения о непогашенной задолженности на конец года</t>
  </si>
  <si>
    <t>На конец 
года</t>
  </si>
  <si>
    <t>На начало 
года</t>
  </si>
  <si>
    <t>Задолженность перед поставщиками и подрядчиками, тыс. руб</t>
  </si>
  <si>
    <t>232100</t>
  </si>
  <si>
    <t>в том числе: 
за покупную энергию всех видов (электро-, тепловая)</t>
  </si>
  <si>
    <t>232110</t>
  </si>
  <si>
    <t>за топливо, кроме нефтепродуктов (уголь, газ, дрова)</t>
  </si>
  <si>
    <t>232120</t>
  </si>
  <si>
    <t>Задолженность по оплате труда, тыс. руб</t>
  </si>
  <si>
    <t>232200</t>
  </si>
  <si>
    <t>Прочая задолженность, тыс. руб</t>
  </si>
  <si>
    <t>232300</t>
  </si>
  <si>
    <t>Раздел 23-3. Сведения о полученных кредитах и займах</t>
  </si>
  <si>
    <t>Получено 
за 2023 год</t>
  </si>
  <si>
    <t>Остаток задолженности
на конец года</t>
  </si>
  <si>
    <t>Кредиты, тыс. руб 
(стр.233110+ 233120)</t>
  </si>
  <si>
    <t>233100</t>
  </si>
  <si>
    <t>в том числе:
краткосрочные (до 1 года)</t>
  </si>
  <si>
    <t>233110</t>
  </si>
  <si>
    <t>долгосрочные (более 1 года)</t>
  </si>
  <si>
    <t>233120</t>
  </si>
  <si>
    <t>Займы, тыс. руб 
(стр.233210+ 233220)</t>
  </si>
  <si>
    <t>233200</t>
  </si>
  <si>
    <t>233210</t>
  </si>
  <si>
    <t>233220</t>
  </si>
  <si>
    <t>Из строк 233110 и 233120 - кредиты, полученные по системе льготного кредитования, тыс. руб (стр.233310+ 233320)</t>
  </si>
  <si>
    <t>233300</t>
  </si>
  <si>
    <t>233310</t>
  </si>
  <si>
    <t>233320</t>
  </si>
  <si>
    <t>Из кодов строк 233110 и 233120: кредиты, полученные для реализации проекта с участием средств гранта, тыс. руб (стр.233410+233420)</t>
  </si>
  <si>
    <t>233400</t>
  </si>
  <si>
    <t>233410</t>
  </si>
  <si>
    <t>233420</t>
  </si>
  <si>
    <t>Форма № 1-КФХ с. 3</t>
  </si>
  <si>
    <t>Раздел 23-4. Сведения о налогах, сборах и иных обязательных платежах</t>
  </si>
  <si>
    <t>Остаток непогашенной задолженности
на 01.01.2023 г.</t>
  </si>
  <si>
    <t>Начислено 
за 2023 год</t>
  </si>
  <si>
    <t>Уплачено 
за 2023 год</t>
  </si>
  <si>
    <t>Остаток непогашенной задолженности
на 31.12.2023 г.</t>
  </si>
  <si>
    <t>Количество налогопла-
тельщиков,
ед.</t>
  </si>
  <si>
    <t>Всего</t>
  </si>
  <si>
    <t>в том числе:
пени и штрафы</t>
  </si>
  <si>
    <t>в том числе: 
пени и штрафы</t>
  </si>
  <si>
    <t>5</t>
  </si>
  <si>
    <t>6</t>
  </si>
  <si>
    <t>7</t>
  </si>
  <si>
    <t>8</t>
  </si>
  <si>
    <t>9</t>
  </si>
  <si>
    <t>10</t>
  </si>
  <si>
    <t>11</t>
  </si>
  <si>
    <t>Всего налогов, сборов и обязательных платежей, тыс. руб (стр.234110+ 234120+ 234130+ 234140+ 234150)</t>
  </si>
  <si>
    <t>234100</t>
  </si>
  <si>
    <t>в том числе:
единый сельскохозяйственный налог</t>
  </si>
  <si>
    <t>234110</t>
  </si>
  <si>
    <t>налог, уплачиваемый в связи с применением упрощенной системы налогообложения</t>
  </si>
  <si>
    <t>234120</t>
  </si>
  <si>
    <t>налог на доходы физических лиц</t>
  </si>
  <si>
    <t>234130</t>
  </si>
  <si>
    <t>из него: налог на доходы, уплаченный главой КФХ с заработной платы наемных работников</t>
  </si>
  <si>
    <t>234131</t>
  </si>
  <si>
    <t>иные налоги, сборы и обязательные платежи</t>
  </si>
  <si>
    <t>234140</t>
  </si>
  <si>
    <t>из них:
по страховым взносам и платежам во внебюджетные фонды (ОПС, ОМС, ФСС)</t>
  </si>
  <si>
    <t>234141</t>
  </si>
  <si>
    <t>налог, уплачиваемый в связи с применением патентной системы налогообложения</t>
  </si>
  <si>
    <t>234142</t>
  </si>
  <si>
    <t>страховые взносы по единому тарифу</t>
  </si>
  <si>
    <t>234145</t>
  </si>
  <si>
    <t>налог на добавленную стоимость</t>
  </si>
  <si>
    <t>234150</t>
  </si>
  <si>
    <t>Форма № 1-КФХ с. 4</t>
  </si>
  <si>
    <t>Раздел 23-5. Сведения о производстве и реализации продукции растениеводства</t>
  </si>
  <si>
    <t>Единица измерения</t>
  </si>
  <si>
    <t>Посеянная площадь, га</t>
  </si>
  <si>
    <t>в том числе элитными семенами, га</t>
  </si>
  <si>
    <t>Убранная площадь, га</t>
  </si>
  <si>
    <t>Наличие на начало года,
 ц</t>
  </si>
  <si>
    <t>Произведено
за 2023 год, ц</t>
  </si>
  <si>
    <t>Урожайность, ц/га</t>
  </si>
  <si>
    <t>Прочий приход за 2023 год, ц</t>
  </si>
  <si>
    <t>Реализовано собственной продукции
за 2023 год, ц</t>
  </si>
  <si>
    <t>Доход от реализации собственной продукции, тыс.руб</t>
  </si>
  <si>
    <t>Цена реализации единицы продукции, руб</t>
  </si>
  <si>
    <t>Прочий расход за 2023 год, ц</t>
  </si>
  <si>
    <t>Из общего объема произведенной продукции направлено на собственную переработку, ц</t>
  </si>
  <si>
    <t>Наличие на конец года,
 ц
(гр.6+ 7+ 9- 10- 13- 14)</t>
  </si>
  <si>
    <t>4.1</t>
  </si>
  <si>
    <t>13</t>
  </si>
  <si>
    <t>14</t>
  </si>
  <si>
    <t>15</t>
  </si>
  <si>
    <t>Всего произведено продукции растениеводства (без учета последующей переработки): (стр.235110+ 235120+ 235130+ 235151+ 235152+ 235153+ 235154+ 235155+ 235156+ 235160+ 235170+ 235180)</t>
  </si>
  <si>
    <t>235100</t>
  </si>
  <si>
    <t>ц</t>
  </si>
  <si>
    <t>Зерновые и зернобобовые культуры на зерно и семена (кроме риса)</t>
  </si>
  <si>
    <t>235110</t>
  </si>
  <si>
    <t>в том числе:
кукуруза (на зерно)</t>
  </si>
  <si>
    <t>235111</t>
  </si>
  <si>
    <t>из нее: семенные посевы кукурузы</t>
  </si>
  <si>
    <t>235111.1</t>
  </si>
  <si>
    <t>пшеница (озимая и яровая)</t>
  </si>
  <si>
    <t>235112</t>
  </si>
  <si>
    <t>гречиха</t>
  </si>
  <si>
    <t>235113</t>
  </si>
  <si>
    <t>рожь (озимая и яровая)</t>
  </si>
  <si>
    <t>235114</t>
  </si>
  <si>
    <t>ячмень (озимый и яровой)</t>
  </si>
  <si>
    <t>235115</t>
  </si>
  <si>
    <t>Рис</t>
  </si>
  <si>
    <t>235120</t>
  </si>
  <si>
    <t>Масличные культуры</t>
  </si>
  <si>
    <t>235130</t>
  </si>
  <si>
    <t>в том числе: 
рапс озимый и яровой</t>
  </si>
  <si>
    <t>235131</t>
  </si>
  <si>
    <t>подсолнечник на зерно</t>
  </si>
  <si>
    <t>235132</t>
  </si>
  <si>
    <t>из него: семенные посевы подсолнечника</t>
  </si>
  <si>
    <t>235132.1</t>
  </si>
  <si>
    <t>соя</t>
  </si>
  <si>
    <t>235133</t>
  </si>
  <si>
    <t>Овощи открытого грунта</t>
  </si>
  <si>
    <t>235151</t>
  </si>
  <si>
    <t>Овощи защищенного грунта 
(площади - в м2, выход продукции - ц, урожайность - кг/м2)</t>
  </si>
  <si>
    <t>235152</t>
  </si>
  <si>
    <t>Картофель</t>
  </si>
  <si>
    <t>235153</t>
  </si>
  <si>
    <t>в том числе: семенные посевы картофеля</t>
  </si>
  <si>
    <t>235153.1</t>
  </si>
  <si>
    <t>Свекла сахарная (товарная)</t>
  </si>
  <si>
    <t>235154</t>
  </si>
  <si>
    <t>в том числе: семенные посевы сахарной свеклы</t>
  </si>
  <si>
    <t>235154.1</t>
  </si>
  <si>
    <t>Продовольственные бахчевые культуры 
(арбузы, дыни)</t>
  </si>
  <si>
    <t>235155</t>
  </si>
  <si>
    <t>Семенные посевы (семенники) овощных культур</t>
  </si>
  <si>
    <t>235156</t>
  </si>
  <si>
    <t>Кормовые культуры, пастбища и сенокосы</t>
  </si>
  <si>
    <t>235160</t>
  </si>
  <si>
    <t>в том числе: 
зеленая масса (пастбища на выпас)</t>
  </si>
  <si>
    <t>235161</t>
  </si>
  <si>
    <t>сено</t>
  </si>
  <si>
    <t>235162</t>
  </si>
  <si>
    <t>зеленая масса, сенаж  силос</t>
  </si>
  <si>
    <t>235163</t>
  </si>
  <si>
    <t>корнеплоды бахчи и прочие кормовые корнеплоды (без пастбищ и сенокосов)</t>
  </si>
  <si>
    <t>235164</t>
  </si>
  <si>
    <t>Культуры волокнистые, прядильные
(стр.235171+ 235172+ 235173)</t>
  </si>
  <si>
    <t>235170</t>
  </si>
  <si>
    <t>в том числе: 
лен-долгунец (соломка и льнотреста)</t>
  </si>
  <si>
    <t>235171</t>
  </si>
  <si>
    <t>конопля (соломка и конопляная треста)</t>
  </si>
  <si>
    <t>235172</t>
  </si>
  <si>
    <t>прочие культуры волокнистые прядильные, не включенные в другие группировки</t>
  </si>
  <si>
    <t>235173</t>
  </si>
  <si>
    <t>Прочие культуры, продукция растениеводства 
(без учета переработки)</t>
  </si>
  <si>
    <t>235180</t>
  </si>
  <si>
    <t>Форма № 1-КФХ с. 5</t>
  </si>
  <si>
    <t>СПРАВОЧНО:</t>
  </si>
  <si>
    <t>Площадь, га</t>
  </si>
  <si>
    <t>Сумма затрат, тыс. руб</t>
  </si>
  <si>
    <t>Под урожай будущего года - всего</t>
  </si>
  <si>
    <t>235230</t>
  </si>
  <si>
    <t>в том числе:
озимые зерновые</t>
  </si>
  <si>
    <t>235231</t>
  </si>
  <si>
    <t>яровые культуры (пары и зябь)</t>
  </si>
  <si>
    <t>235232</t>
  </si>
  <si>
    <t>чистые пары на начало года</t>
  </si>
  <si>
    <t>235233</t>
  </si>
  <si>
    <t>чистые пары на конец года</t>
  </si>
  <si>
    <t>235234</t>
  </si>
  <si>
    <t>площадь защищенного грунта (в м2)</t>
  </si>
  <si>
    <t>235235</t>
  </si>
  <si>
    <t>Застраховано площадей</t>
  </si>
  <si>
    <t>235240</t>
  </si>
  <si>
    <t>Погибшие посевы - всего</t>
  </si>
  <si>
    <t>235250</t>
  </si>
  <si>
    <t>в том числе:
зерновых и зернобобовых культур</t>
  </si>
  <si>
    <t>235251</t>
  </si>
  <si>
    <t>риса</t>
  </si>
  <si>
    <t>235252</t>
  </si>
  <si>
    <t>подсолнечника</t>
  </si>
  <si>
    <t>235253</t>
  </si>
  <si>
    <t>овощей открытого грунта</t>
  </si>
  <si>
    <t>235254</t>
  </si>
  <si>
    <t>картофеля</t>
  </si>
  <si>
    <t>235255</t>
  </si>
  <si>
    <t>сахарной свеклы</t>
  </si>
  <si>
    <t>235256</t>
  </si>
  <si>
    <t>Сведения о площадях, производстве и реализации продукции многолетних плодовых и ягодных насаждений</t>
  </si>
  <si>
    <t>Наличие насаждений на начало года, га</t>
  </si>
  <si>
    <t>Посажено в 2023 году новых насаждений, га</t>
  </si>
  <si>
    <t>Наличие насаждений на конец года, га</t>
  </si>
  <si>
    <t>Справочно: раскорчевано старых, вышедших из эксплуатации садов, га</t>
  </si>
  <si>
    <t>Наличие продукции на начало года,
 ц</t>
  </si>
  <si>
    <t>Произведено за 2023 год, ц</t>
  </si>
  <si>
    <t>Наличие продукции на конец года,
 ц
(гр.6+ 7+ 8- 9- 12- 13)</t>
  </si>
  <si>
    <t>всего</t>
  </si>
  <si>
    <t>из графы 5 - площадь насаждений в плодоносящем возрасте</t>
  </si>
  <si>
    <t>из графы 5 - площадь молодых садов, не вступивших в период плодоношения</t>
  </si>
  <si>
    <t>5.1</t>
  </si>
  <si>
    <t>5.2</t>
  </si>
  <si>
    <t>5.3</t>
  </si>
  <si>
    <t>Общая площадь многолетних насаждений, включая питомники:
(стр.235310+ 235320)</t>
  </si>
  <si>
    <t>235300</t>
  </si>
  <si>
    <t>Многолетние насаждения плодовые и ягодные (включая виноградники)</t>
  </si>
  <si>
    <t>235310</t>
  </si>
  <si>
    <t>в том числе:
виноградники</t>
  </si>
  <si>
    <t>235311</t>
  </si>
  <si>
    <t>яблони</t>
  </si>
  <si>
    <t>235312</t>
  </si>
  <si>
    <t>кустарниковые ягодные растения (киви, малина, земляника, клюква, черника всех видов, брусника, голубика, смородина, крыжовник)</t>
  </si>
  <si>
    <t>235313</t>
  </si>
  <si>
    <t>Питомники плодовых и ягодных насаждений 
(выход продукции - тыс.шт) (стр.235321+ 235322+ 235323+ 235330)</t>
  </si>
  <si>
    <t>235320</t>
  </si>
  <si>
    <t>в том числе:
саженцы семечковых культур, тыс.шт</t>
  </si>
  <si>
    <t>235321</t>
  </si>
  <si>
    <t>саженцы косточковых культур, тыс.шт</t>
  </si>
  <si>
    <t>235322</t>
  </si>
  <si>
    <t>саженцы винограда, тыс.шт</t>
  </si>
  <si>
    <t>235323</t>
  </si>
  <si>
    <t>прочие саженцы, тыс.шт</t>
  </si>
  <si>
    <t>235330</t>
  </si>
  <si>
    <t>Погибшие площади многолетних насаждений</t>
  </si>
  <si>
    <t>235324</t>
  </si>
  <si>
    <t>в том числе: по плодоносящим многолетним насаждениям</t>
  </si>
  <si>
    <t>235324.1</t>
  </si>
  <si>
    <t>Форма № 1-КФХ с. 6</t>
  </si>
  <si>
    <t>Сведения о наличии сельскохозяйственной техники и земельных угодий</t>
  </si>
  <si>
    <t>Наличие на начало 
года</t>
  </si>
  <si>
    <t>в том числе: 
арендованная</t>
  </si>
  <si>
    <t>Наличие на конец 
года</t>
  </si>
  <si>
    <t>Приобретено</t>
  </si>
  <si>
    <t>Исполь- зовано</t>
  </si>
  <si>
    <t>Сельскохозяйственная техника - всего, шт:</t>
  </si>
  <si>
    <t>235210</t>
  </si>
  <si>
    <t>Объем нефтепродуктов всех видов</t>
  </si>
  <si>
    <t>235350</t>
  </si>
  <si>
    <t>тонн</t>
  </si>
  <si>
    <t>в том числе:
тракторы сельскохозяйственные всех марок</t>
  </si>
  <si>
    <t>235211</t>
  </si>
  <si>
    <t>в том числе:
дизельное топливо</t>
  </si>
  <si>
    <t>235351</t>
  </si>
  <si>
    <t>машины и оборудование сельскохозяйственные для обработки почвы</t>
  </si>
  <si>
    <t>235212</t>
  </si>
  <si>
    <t>бензин</t>
  </si>
  <si>
    <t>235352</t>
  </si>
  <si>
    <t>машины для уборки урожая</t>
  </si>
  <si>
    <t>235213</t>
  </si>
  <si>
    <t>машины и оборудование сельскохозяйственные прочие (установки и аппараты доильные, оборудование для приготоволения кормов, инкубатор и брудеры для птицеводства, машины и оборудование для содержания птицы, оборудование для садоводства, птицеводства или пчеловодства, не включенные в другие группировки)</t>
  </si>
  <si>
    <t>235214</t>
  </si>
  <si>
    <t>прицепы и полуприцепы самозагружающиеся или саморазгружающиеся для сельского хозяйства, транспортеры (для уборки навоза), автомобили грузовые, дождевальные и поливные машины и установки</t>
  </si>
  <si>
    <t>235215</t>
  </si>
  <si>
    <t>из них: не исполь- зуемые</t>
  </si>
  <si>
    <t>Земельные участки и объекты природопользования - всего, га</t>
  </si>
  <si>
    <t>235220</t>
  </si>
  <si>
    <t>в том числе:
арендованные</t>
  </si>
  <si>
    <t>235221</t>
  </si>
  <si>
    <t>СПРАВОЧНО: из общей площади земельных участков (из кода 235220):</t>
  </si>
  <si>
    <t>пашни, га</t>
  </si>
  <si>
    <t>235222</t>
  </si>
  <si>
    <t>сенокосы, га</t>
  </si>
  <si>
    <t>235223</t>
  </si>
  <si>
    <t>пастбища, га</t>
  </si>
  <si>
    <t>235224</t>
  </si>
  <si>
    <t>земли, занятые многолетними 
насаждениями, га</t>
  </si>
  <si>
    <t>235225</t>
  </si>
  <si>
    <t>Форма № 1-КФХ с. 7</t>
  </si>
  <si>
    <t>Раздел 23-6. Сведения о производстве и реализации продукции животноводства</t>
  </si>
  <si>
    <t>Доход от реализации собственной продукции, 
тыс. руб</t>
  </si>
  <si>
    <t>Наличие на конец года,
 ц
(гр.4+ 5+ 6- 7- 10- 11)</t>
  </si>
  <si>
    <t>Всего произведено продукции животноводства (без учета последующей переработки): 
(стр.236110+ 236120+ 236130+ 236140+ 236150+ 236160+ 236170)</t>
  </si>
  <si>
    <t>236100</t>
  </si>
  <si>
    <t>Скот и птица в живой массе, в том числе на убой 
(стр.236111+ 236112+ 236113+ 236114+ 236115+ 236116+ 236117+ 236118+ 236119)</t>
  </si>
  <si>
    <t>236110</t>
  </si>
  <si>
    <t>в том числе:
скот молочный крупный рогатый</t>
  </si>
  <si>
    <t>236111</t>
  </si>
  <si>
    <t>скот мясной крупный рогатый</t>
  </si>
  <si>
    <t>236112</t>
  </si>
  <si>
    <t>свиньи</t>
  </si>
  <si>
    <t>236113</t>
  </si>
  <si>
    <t>овцы и козы</t>
  </si>
  <si>
    <t>236114</t>
  </si>
  <si>
    <t>птица</t>
  </si>
  <si>
    <t>236115</t>
  </si>
  <si>
    <t>олени северные</t>
  </si>
  <si>
    <t>236116</t>
  </si>
  <si>
    <t>маралы</t>
  </si>
  <si>
    <t>236117</t>
  </si>
  <si>
    <t>мясные табунные лошади</t>
  </si>
  <si>
    <t>236118</t>
  </si>
  <si>
    <t>сельскохозяйственные животные прочие, не включенные в другие группировки</t>
  </si>
  <si>
    <t>236119</t>
  </si>
  <si>
    <t>Молоко сырое (в физическом весе)</t>
  </si>
  <si>
    <t>236120</t>
  </si>
  <si>
    <t>в том числе: 
молоко сырое коровье</t>
  </si>
  <si>
    <t>236121</t>
  </si>
  <si>
    <t>молоко сырое козье, овечье</t>
  </si>
  <si>
    <t>236122</t>
  </si>
  <si>
    <t>СПРАВОЧНО: из строки 236120 - молоко сырое в зачетном весе</t>
  </si>
  <si>
    <t>236120.1</t>
  </si>
  <si>
    <t>Яйца</t>
  </si>
  <si>
    <t>236130</t>
  </si>
  <si>
    <t>тыс.шт</t>
  </si>
  <si>
    <t>в том числе: пищевые</t>
  </si>
  <si>
    <t>236131</t>
  </si>
  <si>
    <t>из них: куриные</t>
  </si>
  <si>
    <t>236131.1</t>
  </si>
  <si>
    <t>Шерсть в физическом весе</t>
  </si>
  <si>
    <t>236140</t>
  </si>
  <si>
    <t>в том числе: тонкая и полутонкая шерсть</t>
  </si>
  <si>
    <t>236141</t>
  </si>
  <si>
    <t>Мед натуральный пчелиный</t>
  </si>
  <si>
    <t>236150</t>
  </si>
  <si>
    <t>Продукция аквакультуры</t>
  </si>
  <si>
    <t>236160</t>
  </si>
  <si>
    <t>в том числе: товарная рыба одомашненных видов и пород рыб</t>
  </si>
  <si>
    <t>236161</t>
  </si>
  <si>
    <t>Прочая продукция животноводства</t>
  </si>
  <si>
    <t>236170</t>
  </si>
  <si>
    <t>СПРАВОЧНО: по всем видам животных</t>
  </si>
  <si>
    <t>Количество, 
гол</t>
  </si>
  <si>
    <t>Потери от падежа и гибели животных</t>
  </si>
  <si>
    <t>236200</t>
  </si>
  <si>
    <t>Сведения о наличии животных</t>
  </si>
  <si>
    <t>Группы животных</t>
  </si>
  <si>
    <t>Наличие 
на начало 
года</t>
  </si>
  <si>
    <t>в том числе: племенные животные</t>
  </si>
  <si>
    <t>из графы 3 - арендо-
ванные</t>
  </si>
  <si>
    <t>Наличие 
на конец 
года</t>
  </si>
  <si>
    <t>из графы 6 -  арендо-
ванные</t>
  </si>
  <si>
    <t>Скот крупный рогатый 
молочного направления - всего, гол</t>
  </si>
  <si>
    <t>236210</t>
  </si>
  <si>
    <t>в том числе:
коровы</t>
  </si>
  <si>
    <t>236211</t>
  </si>
  <si>
    <t>нетели</t>
  </si>
  <si>
    <t>236212</t>
  </si>
  <si>
    <t>молодняк на откорме</t>
  </si>
  <si>
    <t>236213</t>
  </si>
  <si>
    <t>Скот крупный рогатый 
мясного направления - всего, гол</t>
  </si>
  <si>
    <t>236220</t>
  </si>
  <si>
    <t>236221</t>
  </si>
  <si>
    <t>236222</t>
  </si>
  <si>
    <t>236223</t>
  </si>
  <si>
    <t>Свиньи - всего, гол</t>
  </si>
  <si>
    <t>236230</t>
  </si>
  <si>
    <t>Овцы - всего, гол</t>
  </si>
  <si>
    <t>236240</t>
  </si>
  <si>
    <t>в том числе:
маточное поголовье овец</t>
  </si>
  <si>
    <t>236241</t>
  </si>
  <si>
    <t>Из строки 236240 - поголовье тонкорунных и полутонкорунных овец</t>
  </si>
  <si>
    <t>236242</t>
  </si>
  <si>
    <t>Козы - всего, гол</t>
  </si>
  <si>
    <t>236250</t>
  </si>
  <si>
    <t>в том числе:
козоматки</t>
  </si>
  <si>
    <t>236251</t>
  </si>
  <si>
    <t>Птица всех видов - всего, гол</t>
  </si>
  <si>
    <t>236260</t>
  </si>
  <si>
    <t>в том числе:
куры-несушки</t>
  </si>
  <si>
    <t>236261</t>
  </si>
  <si>
    <t>Олени северные - всего, гол</t>
  </si>
  <si>
    <t>236270</t>
  </si>
  <si>
    <t>Маралы - всего, гол</t>
  </si>
  <si>
    <t>236280</t>
  </si>
  <si>
    <t>Лошади - всего, гол</t>
  </si>
  <si>
    <t>236290</t>
  </si>
  <si>
    <t>в том числе:
мясные табунные лошади</t>
  </si>
  <si>
    <t>236291</t>
  </si>
  <si>
    <t>Пчелы медоносные (пчелосемьи)</t>
  </si>
  <si>
    <t>236310</t>
  </si>
  <si>
    <t>Кролики, гол</t>
  </si>
  <si>
    <t>236320</t>
  </si>
  <si>
    <t>Рыбы-производители, гол</t>
  </si>
  <si>
    <t>236330</t>
  </si>
  <si>
    <t>Форма № 1-КФХ с. 8</t>
  </si>
  <si>
    <t>Раздел 23-7. Сведения о производстве и реализации сельскохозяйственной продукции в переработанном виде</t>
  </si>
  <si>
    <t>Наличие на начало года, ц</t>
  </si>
  <si>
    <t>Произведено 
в 2023 году</t>
  </si>
  <si>
    <t>в том числе из собственного сырья</t>
  </si>
  <si>
    <t>Реализовано 
в 2023 году</t>
  </si>
  <si>
    <t>Доход 
от реализации
продукции, тыс.руб</t>
  </si>
  <si>
    <t>Наличие на конец года, ц
(гр.4+ 5+ 6- 7- 10)</t>
  </si>
  <si>
    <t>7.1</t>
  </si>
  <si>
    <t>8.1</t>
  </si>
  <si>
    <t>Продукция первичной и промышленной переработки сельскохозяйственного сырья:
(стр.237110+ 237120+ 237130+ 237140+ 237150+ 237160+ 237170+ 237171+ 237180+ 237181+ 237190)</t>
  </si>
  <si>
    <t>237100</t>
  </si>
  <si>
    <t>Мука, крупа, гранулы и прочие продукты из зерновых культур</t>
  </si>
  <si>
    <t>237110</t>
  </si>
  <si>
    <t>в том числе: на продовольственные цели</t>
  </si>
  <si>
    <t>237111</t>
  </si>
  <si>
    <t>Хлеб и хлебобулочные изделия</t>
  </si>
  <si>
    <t>237120</t>
  </si>
  <si>
    <t>в том числе: хлеб и хлебобулочные изделия недлительного хранения 
(со сроком годности менее 5 суток)*</t>
  </si>
  <si>
    <t>237121</t>
  </si>
  <si>
    <t>Масло растительное (всех видов)</t>
  </si>
  <si>
    <t>237130</t>
  </si>
  <si>
    <t>в том числе: масло подсолнечное</t>
  </si>
  <si>
    <t>237131</t>
  </si>
  <si>
    <t>из него: масло подсолнечное рафинированное</t>
  </si>
  <si>
    <t>237131.1</t>
  </si>
  <si>
    <t>Овощи и фрукты переработанные (замороженные, сушеные, расфасованные в пакеты)</t>
  </si>
  <si>
    <t>237140</t>
  </si>
  <si>
    <t>Овощи и фрукты консервированные</t>
  </si>
  <si>
    <t>237150</t>
  </si>
  <si>
    <t>тыс.усл.
банк</t>
  </si>
  <si>
    <t>Корма готовые для сельскохозяйственных животных и птицы</t>
  </si>
  <si>
    <t>237160</t>
  </si>
  <si>
    <t>в том числе: концентрированные корма (комбикорма)</t>
  </si>
  <si>
    <t>237161</t>
  </si>
  <si>
    <t>Молоко пастеризованное</t>
  </si>
  <si>
    <t>237170</t>
  </si>
  <si>
    <t>Масло сливочное</t>
  </si>
  <si>
    <t>237171</t>
  </si>
  <si>
    <t>Прочая молочная продукция</t>
  </si>
  <si>
    <t>237172</t>
  </si>
  <si>
    <t>Мясо животных и птиц парное, охлажденное, замороженное, прочие продукты убоя</t>
  </si>
  <si>
    <t>237180</t>
  </si>
  <si>
    <t>Продукты консервированные из мяса, субпродуктов или крови животных, из мяса и субпродуктов птицы</t>
  </si>
  <si>
    <t>237181</t>
  </si>
  <si>
    <t>Прочая продукция первичной и промышленной переработки сельскохозяйственного сырья, не включенная в другие группировки</t>
  </si>
  <si>
    <t>237190</t>
  </si>
  <si>
    <t>* Хлеб и хлебобулочные изделия со сроком годности менее 5 суток (ОКПД 2 - 10.71.11.110 и 10.71.11.120) согласно постановлению Правительства РФ от 17.12.2020 г. № 2140 Об утверждении правил предоставления иных межбюджетных трансфертов, имеющих целевое назначение, из Федерального бюджета бюджетам субъектов РФ в целях софинансирования расходных обязательств субъектов РФ на осуществление компенсации предприятий хлебопекарной промышленности части затрат на реализацию произведенных и реализованных хлеба и хлебобулочных изделий (пост.Правительства РФ от 17.12.2020 № 2140</t>
  </si>
  <si>
    <t>Руководитель</t>
  </si>
  <si>
    <t>(подпись)</t>
  </si>
  <si>
    <t>(расшифровка подписи)</t>
  </si>
  <si>
    <t>Главный бухгалтер</t>
  </si>
  <si>
    <t>(при наличии)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</si>
</sst>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=0]&quot;-&quot;;General"/>
  </numFmts>
  <fonts count="10" x14ac:knownFonts="1">
    <font>
      <sz val="8"/>
      <name val="Arial"/>
    </font>
    <font>
      <sz val="10"/>
      <name val="Times New Roman"/>
    </font>
    <font>
      <b/>
      <sz val="12"/>
      <name val="Times New Roman"/>
    </font>
    <font>
      <b/>
      <sz val="10"/>
      <name val="Times New Roman"/>
    </font>
    <font>
      <sz val="9"/>
      <name val="Times New Roman"/>
    </font>
    <font>
      <i/>
      <sz val="8"/>
      <name val="Times New Roman"/>
    </font>
    <font>
      <sz val="8"/>
      <name val="Times New Roman"/>
    </font>
    <font>
      <b/>
      <sz val="11"/>
      <name val="Times New Roman"/>
    </font>
    <font>
      <i/>
      <sz val="10"/>
      <name val="Times New Roman"/>
    </font>
    <font>
      <b/>
      <i/>
      <sz val="8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rgb="FFFFFEBF"/>
        <bgColor auto="1"/>
      </patternFill>
    </fill>
    <fill>
      <patternFill patternType="solid">
        <fgColor rgb="FFC0DCBF"/>
        <bgColor auto="1"/>
      </patternFill>
    </fill>
    <fill>
      <patternFill patternType="solid">
        <fgColor rgb="FFFFFFBF"/>
        <bgColor auto="1"/>
      </patternFill>
    </fill>
    <fill>
      <patternFill patternType="solid">
        <fgColor rgb="FFFACC1F"/>
        <bgColor auto="1"/>
      </patternFill>
    </fill>
    <fill>
      <patternFill patternType="solid">
        <fgColor rgb="FFC0DCC1"/>
        <bgColor auto="1"/>
      </patternFill>
    </fill>
    <fill>
      <patternFill patternType="solid">
        <fgColor rgb="FFC0DBBF"/>
        <bgColor auto="1"/>
      </patternFill>
    </fill>
    <fill>
      <patternFill patternType="solid">
        <fgColor rgb="FFFFFFC0"/>
        <bgColor auto="1"/>
      </patternFill>
    </fill>
    <fill>
      <patternFill patternType="solid">
        <fgColor rgb="FFA6CAF0"/>
        <bgColor auto="1"/>
      </patternFill>
    </fill>
    <fill>
      <patternFill patternType="solid">
        <fgColor rgb="FFC0DCC0"/>
        <bgColor auto="1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right" wrapText="1"/>
    </xf>
    <xf numFmtId="164" fontId="1" fillId="4" borderId="6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vertical="center" wrapText="1" indent="4"/>
    </xf>
    <xf numFmtId="0" fontId="1" fillId="0" borderId="3" xfId="0" applyFont="1" applyBorder="1" applyAlignment="1">
      <alignment horizontal="left" vertical="center" wrapText="1" indent="4"/>
    </xf>
    <xf numFmtId="0" fontId="3" fillId="0" borderId="5" xfId="0" applyFont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right" wrapText="1"/>
    </xf>
    <xf numFmtId="164" fontId="3" fillId="3" borderId="3" xfId="0" applyNumberFormat="1" applyFont="1" applyFill="1" applyBorder="1" applyAlignment="1">
      <alignment horizontal="right" wrapText="1"/>
    </xf>
    <xf numFmtId="164" fontId="3" fillId="3" borderId="6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vertical="center" wrapText="1" indent="6"/>
    </xf>
    <xf numFmtId="0" fontId="8" fillId="0" borderId="0" xfId="0" applyFont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right" wrapText="1"/>
    </xf>
    <xf numFmtId="0" fontId="1" fillId="5" borderId="3" xfId="0" applyFont="1" applyFill="1" applyBorder="1" applyAlignment="1">
      <alignment horizontal="left" vertical="center" wrapText="1" indent="2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3" fillId="4" borderId="15" xfId="0" applyNumberFormat="1" applyFont="1" applyFill="1" applyBorder="1" applyAlignment="1">
      <alignment horizontal="right" wrapText="1"/>
    </xf>
    <xf numFmtId="164" fontId="3" fillId="4" borderId="16" xfId="0" applyNumberFormat="1" applyFont="1" applyFill="1" applyBorder="1" applyAlignment="1">
      <alignment horizontal="right" wrapText="1"/>
    </xf>
    <xf numFmtId="164" fontId="3" fillId="4" borderId="3" xfId="0" applyNumberFormat="1" applyFont="1" applyFill="1" applyBorder="1" applyAlignment="1">
      <alignment horizontal="right" wrapText="1"/>
    </xf>
    <xf numFmtId="164" fontId="3" fillId="4" borderId="6" xfId="0" applyNumberFormat="1" applyFont="1" applyFill="1" applyBorder="1" applyAlignment="1">
      <alignment horizontal="right" wrapText="1"/>
    </xf>
    <xf numFmtId="0" fontId="3" fillId="0" borderId="10" xfId="0" applyFont="1" applyBorder="1" applyAlignment="1">
      <alignment horizontal="center" vertical="center"/>
    </xf>
    <xf numFmtId="164" fontId="3" fillId="4" borderId="18" xfId="0" applyNumberFormat="1" applyFont="1" applyFill="1" applyBorder="1" applyAlignment="1">
      <alignment horizontal="right" wrapText="1"/>
    </xf>
    <xf numFmtId="164" fontId="3" fillId="4" borderId="11" xfId="0" applyNumberFormat="1" applyFont="1" applyFill="1" applyBorder="1" applyAlignment="1">
      <alignment horizontal="right" wrapText="1"/>
    </xf>
    <xf numFmtId="164" fontId="3" fillId="3" borderId="15" xfId="0" applyNumberFormat="1" applyFont="1" applyFill="1" applyBorder="1" applyAlignment="1">
      <alignment horizontal="right" wrapText="1"/>
    </xf>
    <xf numFmtId="164" fontId="3" fillId="3" borderId="16" xfId="0" applyNumberFormat="1" applyFont="1" applyFill="1" applyBorder="1" applyAlignment="1">
      <alignment horizontal="right" wrapText="1"/>
    </xf>
    <xf numFmtId="164" fontId="1" fillId="4" borderId="18" xfId="0" applyNumberFormat="1" applyFont="1" applyFill="1" applyBorder="1" applyAlignment="1">
      <alignment horizontal="right" wrapText="1"/>
    </xf>
    <xf numFmtId="164" fontId="1" fillId="4" borderId="11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164" fontId="1" fillId="6" borderId="15" xfId="0" applyNumberFormat="1" applyFont="1" applyFill="1" applyBorder="1" applyAlignment="1">
      <alignment horizontal="right" wrapText="1"/>
    </xf>
    <xf numFmtId="164" fontId="1" fillId="7" borderId="16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vertical="top" wrapText="1" indent="2"/>
    </xf>
    <xf numFmtId="164" fontId="1" fillId="8" borderId="3" xfId="0" applyNumberFormat="1" applyFont="1" applyFill="1" applyBorder="1" applyAlignment="1">
      <alignment horizontal="right" wrapText="1"/>
    </xf>
    <xf numFmtId="164" fontId="1" fillId="9" borderId="3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 vertical="top" wrapText="1" indent="4"/>
    </xf>
    <xf numFmtId="164" fontId="1" fillId="10" borderId="3" xfId="0" applyNumberFormat="1" applyFont="1" applyFill="1" applyBorder="1" applyAlignment="1">
      <alignment horizontal="right" wrapText="1"/>
    </xf>
    <xf numFmtId="0" fontId="1" fillId="5" borderId="3" xfId="0" applyFont="1" applyFill="1" applyBorder="1" applyAlignment="1">
      <alignment horizontal="left" vertical="center" wrapText="1" indent="4"/>
    </xf>
    <xf numFmtId="164" fontId="1" fillId="8" borderId="18" xfId="0" applyNumberFormat="1" applyFont="1" applyFill="1" applyBorder="1" applyAlignment="1">
      <alignment horizontal="right" wrapText="1"/>
    </xf>
    <xf numFmtId="164" fontId="1" fillId="9" borderId="18" xfId="0" applyNumberFormat="1" applyFont="1" applyFill="1" applyBorder="1" applyAlignment="1">
      <alignment horizontal="right" wrapText="1"/>
    </xf>
    <xf numFmtId="164" fontId="1" fillId="10" borderId="18" xfId="0" applyNumberFormat="1" applyFont="1" applyFill="1" applyBorder="1" applyAlignment="1">
      <alignment horizontal="right" wrapText="1"/>
    </xf>
    <xf numFmtId="0" fontId="1" fillId="2" borderId="11" xfId="0" applyFont="1" applyFill="1" applyBorder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3" fillId="7" borderId="15" xfId="0" applyNumberFormat="1" applyFont="1" applyFill="1" applyBorder="1" applyAlignment="1">
      <alignment horizontal="right" wrapText="1"/>
    </xf>
    <xf numFmtId="164" fontId="3" fillId="7" borderId="16" xfId="0" applyNumberFormat="1" applyFont="1" applyFill="1" applyBorder="1" applyAlignment="1">
      <alignment horizontal="right" wrapText="1"/>
    </xf>
    <xf numFmtId="0" fontId="1" fillId="0" borderId="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wrapText="1"/>
    </xf>
    <xf numFmtId="164" fontId="1" fillId="7" borderId="3" xfId="0" applyNumberFormat="1" applyFont="1" applyFill="1" applyBorder="1" applyAlignment="1">
      <alignment horizontal="right" wrapText="1"/>
    </xf>
    <xf numFmtId="164" fontId="3" fillId="7" borderId="6" xfId="0" applyNumberFormat="1" applyFont="1" applyFill="1" applyBorder="1" applyAlignment="1">
      <alignment horizontal="right" wrapText="1"/>
    </xf>
    <xf numFmtId="0" fontId="1" fillId="5" borderId="3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right" wrapText="1"/>
    </xf>
    <xf numFmtId="0" fontId="1" fillId="2" borderId="18" xfId="0" applyFont="1" applyFill="1" applyBorder="1" applyAlignment="1">
      <alignment horizontal="right" wrapText="1"/>
    </xf>
    <xf numFmtId="164" fontId="1" fillId="7" borderId="18" xfId="0" applyNumberFormat="1" applyFont="1" applyFill="1" applyBorder="1" applyAlignment="1">
      <alignment horizontal="right" wrapText="1"/>
    </xf>
    <xf numFmtId="164" fontId="3" fillId="7" borderId="11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164" fontId="3" fillId="2" borderId="3" xfId="0" applyNumberFormat="1" applyFont="1" applyFill="1" applyBorder="1" applyAlignment="1">
      <alignment horizontal="right" wrapText="1"/>
    </xf>
    <xf numFmtId="164" fontId="3" fillId="7" borderId="3" xfId="0" applyNumberFormat="1" applyFont="1" applyFill="1" applyBorder="1" applyAlignment="1">
      <alignment horizontal="right" wrapText="1"/>
    </xf>
    <xf numFmtId="0" fontId="1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 wrapText="1"/>
    </xf>
    <xf numFmtId="0" fontId="1" fillId="5" borderId="17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5" fillId="0" borderId="17" xfId="0" applyFont="1" applyBorder="1" applyAlignment="1">
      <alignment horizontal="center" vertical="center" wrapText="1"/>
    </xf>
    <xf numFmtId="164" fontId="3" fillId="2" borderId="24" xfId="0" applyNumberFormat="1" applyFont="1" applyFill="1" applyBorder="1" applyAlignment="1">
      <alignment horizontal="right" wrapText="1"/>
    </xf>
    <xf numFmtId="164" fontId="3" fillId="2" borderId="16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/>
    </xf>
    <xf numFmtId="164" fontId="3" fillId="2" borderId="15" xfId="0" applyNumberFormat="1" applyFont="1" applyFill="1" applyBorder="1" applyAlignment="1">
      <alignment horizontal="right" wrapText="1"/>
    </xf>
    <xf numFmtId="164" fontId="1" fillId="2" borderId="17" xfId="0" applyNumberFormat="1" applyFont="1" applyFill="1" applyBorder="1" applyAlignment="1">
      <alignment horizontal="right" wrapText="1"/>
    </xf>
    <xf numFmtId="164" fontId="1" fillId="2" borderId="6" xfId="0" applyNumberFormat="1" applyFont="1" applyFill="1" applyBorder="1" applyAlignment="1">
      <alignment horizontal="right" wrapText="1"/>
    </xf>
    <xf numFmtId="164" fontId="1" fillId="2" borderId="11" xfId="0" applyNumberFormat="1" applyFont="1" applyFill="1" applyBorder="1" applyAlignment="1">
      <alignment horizontal="right" wrapText="1"/>
    </xf>
    <xf numFmtId="0" fontId="1" fillId="2" borderId="22" xfId="0" applyFont="1" applyFill="1" applyBorder="1" applyAlignment="1">
      <alignment horizontal="right" wrapText="1"/>
    </xf>
    <xf numFmtId="164" fontId="1" fillId="2" borderId="24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164" fontId="1" fillId="2" borderId="22" xfId="0" applyNumberFormat="1" applyFont="1" applyFill="1" applyBorder="1" applyAlignment="1">
      <alignment horizontal="right"/>
    </xf>
    <xf numFmtId="164" fontId="1" fillId="7" borderId="6" xfId="0" applyNumberFormat="1" applyFont="1" applyFill="1" applyBorder="1" applyAlignment="1">
      <alignment horizontal="right" wrapText="1"/>
    </xf>
    <xf numFmtId="0" fontId="8" fillId="0" borderId="3" xfId="0" applyFont="1" applyBorder="1" applyAlignment="1">
      <alignment horizontal="left" vertical="center" wrapText="1" indent="2"/>
    </xf>
    <xf numFmtId="0" fontId="1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right" wrapText="1"/>
    </xf>
    <xf numFmtId="0" fontId="5" fillId="0" borderId="21" xfId="0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left" vertical="center" wrapText="1" indent="2"/>
    </xf>
    <xf numFmtId="0" fontId="3" fillId="0" borderId="10" xfId="0" applyFont="1" applyBorder="1" applyAlignment="1">
      <alignment horizontal="center" vertical="center" wrapText="1"/>
    </xf>
    <xf numFmtId="164" fontId="3" fillId="2" borderId="18" xfId="0" applyNumberFormat="1" applyFont="1" applyFill="1" applyBorder="1" applyAlignment="1">
      <alignment horizontal="right" wrapText="1"/>
    </xf>
    <xf numFmtId="164" fontId="3" fillId="2" borderId="11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left"/>
    </xf>
    <xf numFmtId="0" fontId="5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4" fillId="0" borderId="9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164" fontId="1" fillId="2" borderId="13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center" wrapText="1"/>
    </xf>
    <xf numFmtId="164" fontId="1" fillId="3" borderId="15" xfId="0" applyNumberFormat="1" applyFont="1" applyFill="1" applyBorder="1" applyAlignment="1">
      <alignment horizontal="right" wrapText="1"/>
    </xf>
    <xf numFmtId="164" fontId="1" fillId="3" borderId="16" xfId="0" applyNumberFormat="1" applyFont="1" applyFill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 indent="2"/>
    </xf>
    <xf numFmtId="164" fontId="1" fillId="4" borderId="3" xfId="0" applyNumberFormat="1" applyFont="1" applyFill="1" applyBorder="1" applyAlignment="1">
      <alignment horizontal="right" wrapText="1"/>
    </xf>
    <xf numFmtId="164" fontId="1" fillId="4" borderId="6" xfId="0" applyNumberFormat="1" applyFont="1" applyFill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 indent="4"/>
    </xf>
    <xf numFmtId="0" fontId="1" fillId="0" borderId="3" xfId="0" applyFont="1" applyBorder="1" applyAlignment="1">
      <alignment horizontal="left" vertical="center" wrapText="1" indent="6"/>
    </xf>
    <xf numFmtId="164" fontId="1" fillId="3" borderId="3" xfId="0" applyNumberFormat="1" applyFont="1" applyFill="1" applyBorder="1" applyAlignment="1">
      <alignment horizontal="right" wrapText="1"/>
    </xf>
    <xf numFmtId="164" fontId="1" fillId="3" borderId="6" xfId="0" applyNumberFormat="1" applyFont="1" applyFill="1" applyBorder="1" applyAlignment="1">
      <alignment horizontal="right" wrapText="1"/>
    </xf>
    <xf numFmtId="164" fontId="3" fillId="3" borderId="3" xfId="0" applyNumberFormat="1" applyFont="1" applyFill="1" applyBorder="1" applyAlignment="1">
      <alignment horizontal="right" wrapText="1"/>
    </xf>
    <xf numFmtId="164" fontId="3" fillId="3" borderId="6" xfId="0" applyNumberFormat="1" applyFont="1" applyFill="1" applyBorder="1" applyAlignment="1">
      <alignment horizontal="right" wrapText="1"/>
    </xf>
    <xf numFmtId="0" fontId="8" fillId="0" borderId="3" xfId="0" applyFont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right" wrapText="1"/>
    </xf>
    <xf numFmtId="0" fontId="1" fillId="5" borderId="3" xfId="0" applyFont="1" applyFill="1" applyBorder="1" applyAlignment="1">
      <alignment horizontal="left" vertical="center" wrapText="1" indent="2"/>
    </xf>
    <xf numFmtId="0" fontId="1" fillId="0" borderId="6" xfId="0" applyFont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0" fontId="4" fillId="0" borderId="19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164" fontId="3" fillId="4" borderId="6" xfId="0" applyNumberFormat="1" applyFont="1" applyFill="1" applyBorder="1" applyAlignment="1">
      <alignment horizontal="right"/>
    </xf>
    <xf numFmtId="164" fontId="1" fillId="4" borderId="6" xfId="0" applyNumberFormat="1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164" fontId="1" fillId="4" borderId="11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" fillId="0" borderId="23" xfId="0" applyFont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1" fillId="5" borderId="23" xfId="0" applyFont="1" applyFill="1" applyBorder="1" applyAlignment="1">
      <alignment horizontal="left" vertical="center" wrapText="1" indent="2"/>
    </xf>
    <xf numFmtId="0" fontId="1" fillId="5" borderId="17" xfId="0" applyFont="1" applyFill="1" applyBorder="1" applyAlignment="1">
      <alignment horizontal="left" vertical="center" wrapText="1" indent="2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65"/>
  <sheetViews>
    <sheetView tabSelected="1" workbookViewId="0"/>
  </sheetViews>
  <sheetFormatPr defaultColWidth="10.5" defaultRowHeight="11.45" customHeight="1" x14ac:dyDescent="0.2"/>
  <cols>
    <col min="1" max="1" width="0.6640625" style="2" customWidth="1"/>
    <col min="2" max="2" width="58.33203125" style="3" customWidth="1"/>
    <col min="3" max="3" width="37.33203125" style="3" customWidth="1"/>
    <col min="4" max="4" width="10.83203125" style="4" customWidth="1"/>
    <col min="5" max="6" width="16.33203125" style="5" customWidth="1"/>
    <col min="7" max="8" width="8.1640625" style="1" customWidth="1"/>
    <col min="9" max="9" width="16.33203125" style="1" customWidth="1"/>
  </cols>
  <sheetData>
    <row r="1" spans="1:9" s="6" customFormat="1" ht="3" customHeight="1" x14ac:dyDescent="0.25">
      <c r="A1" s="7" t="s">
        <v>0</v>
      </c>
    </row>
    <row r="2" spans="1:9" s="6" customFormat="1" ht="15.95" customHeight="1" x14ac:dyDescent="0.25">
      <c r="B2" s="148" t="s">
        <v>1</v>
      </c>
      <c r="C2" s="148"/>
      <c r="D2" s="148"/>
      <c r="E2" s="148"/>
      <c r="F2" s="148"/>
      <c r="G2" s="148"/>
      <c r="H2" s="148"/>
      <c r="I2" s="148"/>
    </row>
    <row r="3" spans="1:9" s="6" customFormat="1" ht="15.95" customHeight="1" x14ac:dyDescent="0.25">
      <c r="B3" s="148" t="s">
        <v>2</v>
      </c>
      <c r="C3" s="148"/>
      <c r="D3" s="148"/>
      <c r="E3" s="148"/>
      <c r="F3" s="148"/>
      <c r="G3" s="148"/>
      <c r="H3" s="148"/>
      <c r="I3" s="148"/>
    </row>
    <row r="4" spans="1:9" s="6" customFormat="1" ht="15.95" customHeight="1" x14ac:dyDescent="0.25">
      <c r="B4" s="148" t="s">
        <v>3</v>
      </c>
      <c r="C4" s="148"/>
      <c r="D4" s="148"/>
      <c r="E4" s="148"/>
      <c r="F4" s="148"/>
      <c r="G4" s="148"/>
      <c r="H4" s="148"/>
      <c r="I4" s="148"/>
    </row>
    <row r="5" spans="1:9" s="1" customFormat="1" ht="12.95" customHeight="1" x14ac:dyDescent="0.2">
      <c r="F5" s="8"/>
      <c r="G5" s="149" t="s">
        <v>4</v>
      </c>
      <c r="H5" s="149"/>
      <c r="I5" s="149"/>
    </row>
    <row r="6" spans="1:9" s="1" customFormat="1" ht="12.95" customHeight="1" x14ac:dyDescent="0.2">
      <c r="F6" s="10" t="s">
        <v>5</v>
      </c>
      <c r="G6" s="150"/>
      <c r="H6" s="150"/>
      <c r="I6" s="150"/>
    </row>
    <row r="7" spans="1:9" s="1" customFormat="1" ht="12.95" customHeight="1" x14ac:dyDescent="0.2">
      <c r="F7" s="11" t="s">
        <v>6</v>
      </c>
      <c r="G7" s="12" t="s">
        <v>7</v>
      </c>
      <c r="H7" s="9" t="s">
        <v>8</v>
      </c>
      <c r="I7" s="13" t="s">
        <v>9</v>
      </c>
    </row>
    <row r="8" spans="1:9" s="1" customFormat="1" ht="12.95" customHeight="1" x14ac:dyDescent="0.2">
      <c r="B8" s="14" t="s">
        <v>10</v>
      </c>
      <c r="C8" s="151"/>
      <c r="D8" s="151"/>
      <c r="E8" s="151"/>
      <c r="F8" s="11" t="s">
        <v>11</v>
      </c>
      <c r="G8" s="152"/>
      <c r="H8" s="152"/>
      <c r="I8" s="152"/>
    </row>
    <row r="9" spans="1:9" s="1" customFormat="1" ht="12.95" customHeight="1" x14ac:dyDescent="0.2">
      <c r="B9" s="14" t="s">
        <v>12</v>
      </c>
      <c r="F9" s="11" t="s">
        <v>13</v>
      </c>
      <c r="G9" s="152"/>
      <c r="H9" s="152"/>
      <c r="I9" s="152"/>
    </row>
    <row r="10" spans="1:9" s="1" customFormat="1" ht="26.1" customHeight="1" x14ac:dyDescent="0.2">
      <c r="B10" s="14" t="s">
        <v>14</v>
      </c>
      <c r="C10" s="151"/>
      <c r="D10" s="151"/>
      <c r="E10" s="151"/>
      <c r="F10" s="11" t="s">
        <v>15</v>
      </c>
      <c r="G10" s="152"/>
      <c r="H10" s="152"/>
      <c r="I10" s="152"/>
    </row>
    <row r="11" spans="1:9" s="1" customFormat="1" ht="26.1" customHeight="1" x14ac:dyDescent="0.2">
      <c r="B11" s="14" t="s">
        <v>16</v>
      </c>
      <c r="C11" s="153" t="s">
        <v>17</v>
      </c>
      <c r="D11" s="153"/>
      <c r="E11" s="153"/>
      <c r="F11" s="15" t="s">
        <v>18</v>
      </c>
      <c r="G11" s="154"/>
      <c r="H11" s="154"/>
      <c r="I11" s="16"/>
    </row>
    <row r="12" spans="1:9" s="1" customFormat="1" ht="12.95" customHeight="1" x14ac:dyDescent="0.2"/>
    <row r="13" spans="1:9" s="1" customFormat="1" ht="12.95" customHeight="1" x14ac:dyDescent="0.2">
      <c r="B13" s="14" t="s">
        <v>19</v>
      </c>
      <c r="C13" s="155" t="s">
        <v>20</v>
      </c>
      <c r="D13" s="155"/>
      <c r="E13" s="155"/>
      <c r="F13" s="155"/>
      <c r="G13" s="155"/>
      <c r="H13" s="155"/>
      <c r="I13" s="155"/>
    </row>
    <row r="14" spans="1:9" s="1" customFormat="1" ht="12.95" customHeight="1" x14ac:dyDescent="0.2"/>
    <row r="15" spans="1:9" s="1" customFormat="1" ht="12.95" customHeight="1" x14ac:dyDescent="0.2">
      <c r="A15" s="8"/>
      <c r="B15" s="149" t="s">
        <v>21</v>
      </c>
      <c r="C15" s="149"/>
      <c r="D15" s="17" t="s">
        <v>22</v>
      </c>
      <c r="E15" s="156" t="s">
        <v>23</v>
      </c>
      <c r="F15" s="156"/>
    </row>
    <row r="16" spans="1:9" s="18" customFormat="1" ht="12.95" customHeight="1" x14ac:dyDescent="0.2">
      <c r="A16" s="19"/>
      <c r="B16" s="157" t="s">
        <v>24</v>
      </c>
      <c r="C16" s="157"/>
      <c r="D16" s="21" t="s">
        <v>25</v>
      </c>
      <c r="E16" s="158" t="s">
        <v>26</v>
      </c>
      <c r="F16" s="158"/>
    </row>
    <row r="17" spans="1:9" s="1" customFormat="1" ht="12.95" customHeight="1" x14ac:dyDescent="0.2">
      <c r="A17" s="14"/>
      <c r="B17" s="159" t="s">
        <v>27</v>
      </c>
      <c r="C17" s="159"/>
      <c r="D17" s="23" t="s">
        <v>28</v>
      </c>
      <c r="E17" s="160">
        <v>0</v>
      </c>
      <c r="F17" s="160"/>
    </row>
    <row r="18" spans="1:9" s="1" customFormat="1" ht="12.95" customHeight="1" x14ac:dyDescent="0.2"/>
    <row r="19" spans="1:9" s="24" customFormat="1" ht="15" customHeight="1" x14ac:dyDescent="0.2">
      <c r="B19" s="161" t="s">
        <v>29</v>
      </c>
      <c r="C19" s="161"/>
      <c r="D19" s="161"/>
      <c r="E19" s="161"/>
      <c r="F19" s="161"/>
      <c r="G19" s="161"/>
      <c r="H19" s="161"/>
      <c r="I19" s="161"/>
    </row>
    <row r="20" spans="1:9" s="1" customFormat="1" ht="12.95" customHeight="1" x14ac:dyDescent="0.2">
      <c r="A20" s="8"/>
      <c r="B20" s="149" t="s">
        <v>30</v>
      </c>
      <c r="C20" s="149"/>
      <c r="D20" s="17" t="s">
        <v>22</v>
      </c>
      <c r="E20" s="156" t="s">
        <v>31</v>
      </c>
      <c r="F20" s="156"/>
      <c r="G20" s="156" t="s">
        <v>32</v>
      </c>
      <c r="H20" s="156"/>
      <c r="I20" s="156"/>
    </row>
    <row r="21" spans="1:9" s="18" customFormat="1" ht="12.95" customHeight="1" x14ac:dyDescent="0.2">
      <c r="A21" s="19"/>
      <c r="B21" s="157" t="s">
        <v>24</v>
      </c>
      <c r="C21" s="157"/>
      <c r="D21" s="21" t="s">
        <v>25</v>
      </c>
      <c r="E21" s="158" t="s">
        <v>26</v>
      </c>
      <c r="F21" s="158"/>
      <c r="G21" s="158" t="s">
        <v>33</v>
      </c>
      <c r="H21" s="158"/>
      <c r="I21" s="158"/>
    </row>
    <row r="22" spans="1:9" s="25" customFormat="1" ht="12.95" customHeight="1" x14ac:dyDescent="0.2">
      <c r="A22" s="26"/>
      <c r="B22" s="162" t="s">
        <v>34</v>
      </c>
      <c r="C22" s="162"/>
      <c r="D22" s="28" t="s">
        <v>35</v>
      </c>
      <c r="E22" s="163">
        <f>IF(E23="-",0,E23) + IF(E27="-",0,E27) + IF(E28="-",0,E28) + IF(E30="-",0,E30) + IF(E32="-",0,E32)</f>
        <v>0</v>
      </c>
      <c r="F22" s="163"/>
      <c r="G22" s="164">
        <f>IF(G23="-",0,G23) + IF(G27="-",0,G27) + IF(G28="-",0,G28) + IF(G30="-",0,G30) + IF(G32="-",0,G32)</f>
        <v>0</v>
      </c>
      <c r="H22" s="164"/>
      <c r="I22" s="164"/>
    </row>
    <row r="23" spans="1:9" s="1" customFormat="1" ht="38.1" customHeight="1" x14ac:dyDescent="0.2">
      <c r="A23" s="30"/>
      <c r="B23" s="165" t="s">
        <v>36</v>
      </c>
      <c r="C23" s="165"/>
      <c r="D23" s="32" t="s">
        <v>37</v>
      </c>
      <c r="E23" s="166">
        <v>0</v>
      </c>
      <c r="F23" s="166"/>
      <c r="G23" s="167">
        <v>0</v>
      </c>
      <c r="H23" s="167"/>
      <c r="I23" s="167"/>
    </row>
    <row r="24" spans="1:9" s="1" customFormat="1" ht="38.1" customHeight="1" x14ac:dyDescent="0.2">
      <c r="A24" s="35"/>
      <c r="B24" s="168" t="s">
        <v>38</v>
      </c>
      <c r="C24" s="168"/>
      <c r="D24" s="32" t="s">
        <v>39</v>
      </c>
      <c r="E24" s="166">
        <v>0</v>
      </c>
      <c r="F24" s="166"/>
      <c r="G24" s="167">
        <v>0</v>
      </c>
      <c r="H24" s="167"/>
      <c r="I24" s="167"/>
    </row>
    <row r="25" spans="1:9" s="1" customFormat="1" ht="26.1" customHeight="1" x14ac:dyDescent="0.2">
      <c r="A25" s="35"/>
      <c r="B25" s="169" t="s">
        <v>40</v>
      </c>
      <c r="C25" s="169"/>
      <c r="D25" s="32" t="s">
        <v>41</v>
      </c>
      <c r="E25" s="166">
        <v>0</v>
      </c>
      <c r="F25" s="166"/>
      <c r="G25" s="167">
        <v>0</v>
      </c>
      <c r="H25" s="167"/>
      <c r="I25" s="167"/>
    </row>
    <row r="26" spans="1:9" s="1" customFormat="1" ht="12.95" customHeight="1" x14ac:dyDescent="0.2">
      <c r="A26" s="35"/>
      <c r="B26" s="169" t="s">
        <v>42</v>
      </c>
      <c r="C26" s="169"/>
      <c r="D26" s="32" t="s">
        <v>43</v>
      </c>
      <c r="E26" s="166">
        <v>0</v>
      </c>
      <c r="F26" s="166"/>
      <c r="G26" s="167">
        <v>0</v>
      </c>
      <c r="H26" s="167"/>
      <c r="I26" s="167"/>
    </row>
    <row r="27" spans="1:9" s="1" customFormat="1" ht="12.95" customHeight="1" x14ac:dyDescent="0.2">
      <c r="A27" s="30"/>
      <c r="B27" s="165" t="s">
        <v>44</v>
      </c>
      <c r="C27" s="165"/>
      <c r="D27" s="32" t="s">
        <v>45</v>
      </c>
      <c r="E27" s="166">
        <v>0</v>
      </c>
      <c r="F27" s="166"/>
      <c r="G27" s="167">
        <v>0</v>
      </c>
      <c r="H27" s="167"/>
      <c r="I27" s="167"/>
    </row>
    <row r="28" spans="1:9" s="1" customFormat="1" ht="12.95" customHeight="1" x14ac:dyDescent="0.2">
      <c r="A28" s="30"/>
      <c r="B28" s="165" t="s">
        <v>46</v>
      </c>
      <c r="C28" s="165"/>
      <c r="D28" s="32" t="s">
        <v>47</v>
      </c>
      <c r="E28" s="166">
        <v>0</v>
      </c>
      <c r="F28" s="166"/>
      <c r="G28" s="167">
        <v>0</v>
      </c>
      <c r="H28" s="167"/>
      <c r="I28" s="167"/>
    </row>
    <row r="29" spans="1:9" s="1" customFormat="1" ht="38.1" customHeight="1" x14ac:dyDescent="0.2">
      <c r="A29" s="35"/>
      <c r="B29" s="168" t="s">
        <v>48</v>
      </c>
      <c r="C29" s="168"/>
      <c r="D29" s="32" t="s">
        <v>49</v>
      </c>
      <c r="E29" s="166">
        <v>0</v>
      </c>
      <c r="F29" s="166"/>
      <c r="G29" s="167">
        <v>0</v>
      </c>
      <c r="H29" s="167"/>
      <c r="I29" s="167"/>
    </row>
    <row r="30" spans="1:9" s="1" customFormat="1" ht="12.95" customHeight="1" x14ac:dyDescent="0.2">
      <c r="A30" s="30"/>
      <c r="B30" s="165" t="s">
        <v>50</v>
      </c>
      <c r="C30" s="165"/>
      <c r="D30" s="32" t="s">
        <v>51</v>
      </c>
      <c r="E30" s="166">
        <v>0</v>
      </c>
      <c r="F30" s="166"/>
      <c r="G30" s="167">
        <v>0</v>
      </c>
      <c r="H30" s="167"/>
      <c r="I30" s="167"/>
    </row>
    <row r="31" spans="1:9" s="1" customFormat="1" ht="38.1" customHeight="1" x14ac:dyDescent="0.2">
      <c r="A31" s="35"/>
      <c r="B31" s="168" t="s">
        <v>52</v>
      </c>
      <c r="C31" s="168"/>
      <c r="D31" s="32" t="s">
        <v>53</v>
      </c>
      <c r="E31" s="166">
        <v>0</v>
      </c>
      <c r="F31" s="166"/>
      <c r="G31" s="167">
        <v>0</v>
      </c>
      <c r="H31" s="167"/>
      <c r="I31" s="167"/>
    </row>
    <row r="32" spans="1:9" s="1" customFormat="1" ht="12.95" customHeight="1" x14ac:dyDescent="0.2">
      <c r="A32" s="30"/>
      <c r="B32" s="165" t="s">
        <v>54</v>
      </c>
      <c r="C32" s="165"/>
      <c r="D32" s="32" t="s">
        <v>55</v>
      </c>
      <c r="E32" s="166">
        <v>0</v>
      </c>
      <c r="F32" s="166"/>
      <c r="G32" s="167">
        <v>0</v>
      </c>
      <c r="H32" s="167"/>
      <c r="I32" s="167"/>
    </row>
    <row r="33" spans="1:9" s="25" customFormat="1" ht="12.95" customHeight="1" x14ac:dyDescent="0.2">
      <c r="A33" s="26"/>
      <c r="B33" s="162" t="s">
        <v>56</v>
      </c>
      <c r="C33" s="162"/>
      <c r="D33" s="37" t="s">
        <v>57</v>
      </c>
      <c r="E33" s="170">
        <f>IF(E34="-",0,E34) + IF(E40="-",0,E40) + IF(E52="-",0,E52) + IF(E53="-",0,E53) + IF(E54="-",0,E54) + IF(E56="-",0,E56)</f>
        <v>0</v>
      </c>
      <c r="F33" s="170"/>
      <c r="G33" s="171">
        <f>IF(G34="-",0,G34) + IF(G40="-",0,G40) + IF(G52="-",0,G52) + IF(G53="-",0,G53) + IF(G54="-",0,G54) + IF(G56="-",0,G56)</f>
        <v>0</v>
      </c>
      <c r="H33" s="171"/>
      <c r="I33" s="171"/>
    </row>
    <row r="34" spans="1:9" s="1" customFormat="1" ht="38.1" customHeight="1" x14ac:dyDescent="0.2">
      <c r="A34" s="30"/>
      <c r="B34" s="165" t="s">
        <v>58</v>
      </c>
      <c r="C34" s="165"/>
      <c r="D34" s="32" t="s">
        <v>59</v>
      </c>
      <c r="E34" s="172">
        <f>IF(E35="-",0,E35) + IF(E36="-",0,E36) + IF(E38="-",0,E38) + IF(E39="-",0,E39)</f>
        <v>0</v>
      </c>
      <c r="F34" s="172"/>
      <c r="G34" s="173">
        <f>IF(G35="-",0,G35) + IF(G36="-",0,G36) + IF(G38="-",0,G38) + IF(G39="-",0,G39)</f>
        <v>0</v>
      </c>
      <c r="H34" s="173"/>
      <c r="I34" s="173"/>
    </row>
    <row r="35" spans="1:9" s="1" customFormat="1" ht="26.1" customHeight="1" x14ac:dyDescent="0.2">
      <c r="A35" s="35"/>
      <c r="B35" s="168" t="s">
        <v>60</v>
      </c>
      <c r="C35" s="168"/>
      <c r="D35" s="32" t="s">
        <v>61</v>
      </c>
      <c r="E35" s="166">
        <v>0</v>
      </c>
      <c r="F35" s="166"/>
      <c r="G35" s="167">
        <v>0</v>
      </c>
      <c r="H35" s="167"/>
      <c r="I35" s="167"/>
    </row>
    <row r="36" spans="1:9" s="1" customFormat="1" ht="12.95" customHeight="1" x14ac:dyDescent="0.2">
      <c r="A36" s="35"/>
      <c r="B36" s="168" t="s">
        <v>62</v>
      </c>
      <c r="C36" s="168"/>
      <c r="D36" s="32" t="s">
        <v>63</v>
      </c>
      <c r="E36" s="166">
        <v>0</v>
      </c>
      <c r="F36" s="166"/>
      <c r="G36" s="167">
        <v>0</v>
      </c>
      <c r="H36" s="167"/>
      <c r="I36" s="167"/>
    </row>
    <row r="37" spans="1:9" s="1" customFormat="1" ht="12.95" customHeight="1" x14ac:dyDescent="0.2">
      <c r="A37" s="35"/>
      <c r="B37" s="169" t="s">
        <v>64</v>
      </c>
      <c r="C37" s="169"/>
      <c r="D37" s="32" t="s">
        <v>65</v>
      </c>
      <c r="E37" s="166">
        <v>0</v>
      </c>
      <c r="F37" s="166"/>
      <c r="G37" s="167">
        <v>0</v>
      </c>
      <c r="H37" s="167"/>
      <c r="I37" s="167"/>
    </row>
    <row r="38" spans="1:9" s="1" customFormat="1" ht="12.95" customHeight="1" x14ac:dyDescent="0.2">
      <c r="A38" s="35"/>
      <c r="B38" s="168" t="s">
        <v>66</v>
      </c>
      <c r="C38" s="168"/>
      <c r="D38" s="32" t="s">
        <v>67</v>
      </c>
      <c r="E38" s="166">
        <v>0</v>
      </c>
      <c r="F38" s="166"/>
      <c r="G38" s="167">
        <v>0</v>
      </c>
      <c r="H38" s="167"/>
      <c r="I38" s="167"/>
    </row>
    <row r="39" spans="1:9" s="1" customFormat="1" ht="12.95" customHeight="1" x14ac:dyDescent="0.2">
      <c r="A39" s="35"/>
      <c r="B39" s="168" t="s">
        <v>68</v>
      </c>
      <c r="C39" s="168"/>
      <c r="D39" s="32" t="s">
        <v>69</v>
      </c>
      <c r="E39" s="166">
        <v>0</v>
      </c>
      <c r="F39" s="166"/>
      <c r="G39" s="167">
        <v>0</v>
      </c>
      <c r="H39" s="167"/>
      <c r="I39" s="167"/>
    </row>
    <row r="40" spans="1:9" s="1" customFormat="1" ht="26.1" customHeight="1" x14ac:dyDescent="0.2">
      <c r="A40" s="30"/>
      <c r="B40" s="165" t="s">
        <v>70</v>
      </c>
      <c r="C40" s="165"/>
      <c r="D40" s="32" t="s">
        <v>71</v>
      </c>
      <c r="E40" s="172">
        <f>IF(E41="-",0,E41) + IF(E43="-",0,E43) + IF(E44="-",0,E44) + IF(E45="-",0,E45) + IF(E46="-",0,E46) + IF(E47="-",0,E47) + IF(E48="-",0,E48) + IF(E51="-",0,E51)</f>
        <v>0</v>
      </c>
      <c r="F40" s="172"/>
      <c r="G40" s="173">
        <f>IF(G41="-",0,G41) + IF(G43="-",0,G43) + IF(G44="-",0,G44) + IF(G45="-",0,G45) + IF(G46="-",0,G46) + IF(G47="-",0,G47) + IF(G48="-",0,G48) + IF(G51="-",0,G51)</f>
        <v>0</v>
      </c>
      <c r="H40" s="173"/>
      <c r="I40" s="173"/>
    </row>
    <row r="41" spans="1:9" s="1" customFormat="1" ht="26.1" customHeight="1" x14ac:dyDescent="0.2">
      <c r="A41" s="35"/>
      <c r="B41" s="168" t="s">
        <v>72</v>
      </c>
      <c r="C41" s="168"/>
      <c r="D41" s="32" t="s">
        <v>73</v>
      </c>
      <c r="E41" s="166">
        <v>0</v>
      </c>
      <c r="F41" s="166"/>
      <c r="G41" s="167">
        <v>0</v>
      </c>
      <c r="H41" s="167"/>
      <c r="I41" s="167"/>
    </row>
    <row r="42" spans="1:9" s="1" customFormat="1" ht="12.95" customHeight="1" x14ac:dyDescent="0.2">
      <c r="A42" s="41"/>
      <c r="B42" s="169" t="s">
        <v>74</v>
      </c>
      <c r="C42" s="169"/>
      <c r="D42" s="32" t="s">
        <v>75</v>
      </c>
      <c r="E42" s="166">
        <v>0</v>
      </c>
      <c r="F42" s="166"/>
      <c r="G42" s="167">
        <v>0</v>
      </c>
      <c r="H42" s="167"/>
      <c r="I42" s="167"/>
    </row>
    <row r="43" spans="1:9" s="1" customFormat="1" ht="12.95" customHeight="1" x14ac:dyDescent="0.2">
      <c r="A43" s="35"/>
      <c r="B43" s="168" t="s">
        <v>76</v>
      </c>
      <c r="C43" s="168"/>
      <c r="D43" s="32" t="s">
        <v>77</v>
      </c>
      <c r="E43" s="166">
        <v>0</v>
      </c>
      <c r="F43" s="166"/>
      <c r="G43" s="167">
        <v>0</v>
      </c>
      <c r="H43" s="167"/>
      <c r="I43" s="167"/>
    </row>
    <row r="44" spans="1:9" s="1" customFormat="1" ht="12.95" customHeight="1" x14ac:dyDescent="0.2">
      <c r="A44" s="35"/>
      <c r="B44" s="168" t="s">
        <v>78</v>
      </c>
      <c r="C44" s="168"/>
      <c r="D44" s="32" t="s">
        <v>79</v>
      </c>
      <c r="E44" s="166">
        <v>0</v>
      </c>
      <c r="F44" s="166"/>
      <c r="G44" s="167">
        <v>0</v>
      </c>
      <c r="H44" s="167"/>
      <c r="I44" s="167"/>
    </row>
    <row r="45" spans="1:9" s="1" customFormat="1" ht="12.95" customHeight="1" x14ac:dyDescent="0.2">
      <c r="A45" s="35"/>
      <c r="B45" s="168" t="s">
        <v>80</v>
      </c>
      <c r="C45" s="168"/>
      <c r="D45" s="32" t="s">
        <v>81</v>
      </c>
      <c r="E45" s="166">
        <v>0</v>
      </c>
      <c r="F45" s="166"/>
      <c r="G45" s="167">
        <v>0</v>
      </c>
      <c r="H45" s="167"/>
      <c r="I45" s="167"/>
    </row>
    <row r="46" spans="1:9" s="1" customFormat="1" ht="12.95" customHeight="1" x14ac:dyDescent="0.2">
      <c r="A46" s="35"/>
      <c r="B46" s="168" t="s">
        <v>82</v>
      </c>
      <c r="C46" s="168"/>
      <c r="D46" s="32" t="s">
        <v>83</v>
      </c>
      <c r="E46" s="166">
        <v>0</v>
      </c>
      <c r="F46" s="166"/>
      <c r="G46" s="167">
        <v>0</v>
      </c>
      <c r="H46" s="167"/>
      <c r="I46" s="167"/>
    </row>
    <row r="47" spans="1:9" s="1" customFormat="1" ht="12.95" customHeight="1" x14ac:dyDescent="0.2">
      <c r="A47" s="35"/>
      <c r="B47" s="168" t="s">
        <v>84</v>
      </c>
      <c r="C47" s="168"/>
      <c r="D47" s="32" t="s">
        <v>85</v>
      </c>
      <c r="E47" s="166">
        <v>0</v>
      </c>
      <c r="F47" s="166"/>
      <c r="G47" s="167">
        <v>0</v>
      </c>
      <c r="H47" s="167"/>
      <c r="I47" s="167"/>
    </row>
    <row r="48" spans="1:9" s="1" customFormat="1" ht="26.1" customHeight="1" x14ac:dyDescent="0.2">
      <c r="A48" s="35"/>
      <c r="B48" s="168" t="s">
        <v>86</v>
      </c>
      <c r="C48" s="168"/>
      <c r="D48" s="32" t="s">
        <v>87</v>
      </c>
      <c r="E48" s="166">
        <v>0</v>
      </c>
      <c r="F48" s="166"/>
      <c r="G48" s="167">
        <v>0</v>
      </c>
      <c r="H48" s="167"/>
      <c r="I48" s="167"/>
    </row>
    <row r="49" spans="1:9" s="1" customFormat="1" ht="12.95" customHeight="1" x14ac:dyDescent="0.2">
      <c r="A49" s="35"/>
      <c r="B49" s="169" t="s">
        <v>88</v>
      </c>
      <c r="C49" s="169"/>
      <c r="D49" s="32" t="s">
        <v>89</v>
      </c>
      <c r="E49" s="166">
        <v>0</v>
      </c>
      <c r="F49" s="166"/>
      <c r="G49" s="167">
        <v>0</v>
      </c>
      <c r="H49" s="167"/>
      <c r="I49" s="167"/>
    </row>
    <row r="50" spans="1:9" s="1" customFormat="1" ht="12.95" customHeight="1" x14ac:dyDescent="0.2">
      <c r="A50" s="35"/>
      <c r="B50" s="169" t="s">
        <v>90</v>
      </c>
      <c r="C50" s="169"/>
      <c r="D50" s="32" t="s">
        <v>91</v>
      </c>
      <c r="E50" s="166">
        <v>0</v>
      </c>
      <c r="F50" s="166"/>
      <c r="G50" s="167">
        <v>0</v>
      </c>
      <c r="H50" s="167"/>
      <c r="I50" s="167"/>
    </row>
    <row r="51" spans="1:9" s="1" customFormat="1" ht="12.95" customHeight="1" x14ac:dyDescent="0.2">
      <c r="A51" s="35"/>
      <c r="B51" s="168" t="s">
        <v>92</v>
      </c>
      <c r="C51" s="168"/>
      <c r="D51" s="32" t="s">
        <v>93</v>
      </c>
      <c r="E51" s="166">
        <v>0</v>
      </c>
      <c r="F51" s="166"/>
      <c r="G51" s="167">
        <v>0</v>
      </c>
      <c r="H51" s="167"/>
      <c r="I51" s="167"/>
    </row>
    <row r="52" spans="1:9" s="1" customFormat="1" ht="12.95" customHeight="1" x14ac:dyDescent="0.2">
      <c r="A52" s="30"/>
      <c r="B52" s="165" t="s">
        <v>94</v>
      </c>
      <c r="C52" s="165"/>
      <c r="D52" s="32" t="s">
        <v>95</v>
      </c>
      <c r="E52" s="166">
        <v>0</v>
      </c>
      <c r="F52" s="166"/>
      <c r="G52" s="167">
        <v>0</v>
      </c>
      <c r="H52" s="167"/>
      <c r="I52" s="167"/>
    </row>
    <row r="53" spans="1:9" s="1" customFormat="1" ht="12.95" customHeight="1" x14ac:dyDescent="0.2">
      <c r="A53" s="30"/>
      <c r="B53" s="165" t="s">
        <v>96</v>
      </c>
      <c r="C53" s="165"/>
      <c r="D53" s="32" t="s">
        <v>97</v>
      </c>
      <c r="E53" s="166">
        <v>0</v>
      </c>
      <c r="F53" s="166"/>
      <c r="G53" s="167">
        <v>0</v>
      </c>
      <c r="H53" s="167"/>
      <c r="I53" s="167"/>
    </row>
    <row r="54" spans="1:9" s="1" customFormat="1" ht="12.95" customHeight="1" x14ac:dyDescent="0.2">
      <c r="A54" s="30"/>
      <c r="B54" s="165" t="s">
        <v>98</v>
      </c>
      <c r="C54" s="165"/>
      <c r="D54" s="32" t="s">
        <v>99</v>
      </c>
      <c r="E54" s="166">
        <v>0</v>
      </c>
      <c r="F54" s="166"/>
      <c r="G54" s="167">
        <v>0</v>
      </c>
      <c r="H54" s="167"/>
      <c r="I54" s="167"/>
    </row>
    <row r="55" spans="1:9" s="1" customFormat="1" ht="26.1" customHeight="1" x14ac:dyDescent="0.2">
      <c r="A55" s="35"/>
      <c r="B55" s="168" t="s">
        <v>100</v>
      </c>
      <c r="C55" s="168"/>
      <c r="D55" s="32" t="s">
        <v>101</v>
      </c>
      <c r="E55" s="166">
        <v>0</v>
      </c>
      <c r="F55" s="166"/>
      <c r="G55" s="167">
        <v>0</v>
      </c>
      <c r="H55" s="167"/>
      <c r="I55" s="167"/>
    </row>
    <row r="56" spans="1:9" s="1" customFormat="1" ht="12.95" customHeight="1" x14ac:dyDescent="0.2">
      <c r="A56" s="30"/>
      <c r="B56" s="165" t="s">
        <v>102</v>
      </c>
      <c r="C56" s="165"/>
      <c r="D56" s="32" t="s">
        <v>103</v>
      </c>
      <c r="E56" s="166">
        <v>0</v>
      </c>
      <c r="F56" s="166"/>
      <c r="G56" s="167">
        <v>0</v>
      </c>
      <c r="H56" s="167"/>
      <c r="I56" s="167"/>
    </row>
    <row r="57" spans="1:9" s="1" customFormat="1" ht="26.1" customHeight="1" x14ac:dyDescent="0.2">
      <c r="A57" s="35"/>
      <c r="B57" s="168" t="s">
        <v>104</v>
      </c>
      <c r="C57" s="168"/>
      <c r="D57" s="32" t="s">
        <v>105</v>
      </c>
      <c r="E57" s="166">
        <v>0</v>
      </c>
      <c r="F57" s="166"/>
      <c r="G57" s="167">
        <v>0</v>
      </c>
      <c r="H57" s="167"/>
      <c r="I57" s="167"/>
    </row>
    <row r="58" spans="1:9" s="1" customFormat="1" ht="12.95" customHeight="1" x14ac:dyDescent="0.2">
      <c r="A58" s="35"/>
      <c r="B58" s="168" t="s">
        <v>106</v>
      </c>
      <c r="C58" s="168"/>
      <c r="D58" s="32" t="s">
        <v>107</v>
      </c>
      <c r="E58" s="166">
        <v>0</v>
      </c>
      <c r="F58" s="166"/>
      <c r="G58" s="167">
        <v>0</v>
      </c>
      <c r="H58" s="167"/>
      <c r="I58" s="167"/>
    </row>
    <row r="59" spans="1:9" s="1" customFormat="1" ht="38.1" customHeight="1" x14ac:dyDescent="0.2">
      <c r="A59" s="42"/>
      <c r="B59" s="174" t="s">
        <v>108</v>
      </c>
      <c r="C59" s="174"/>
      <c r="D59" s="32" t="s">
        <v>109</v>
      </c>
      <c r="E59" s="175">
        <v>0</v>
      </c>
      <c r="F59" s="175"/>
      <c r="G59" s="176">
        <v>0</v>
      </c>
      <c r="H59" s="176"/>
      <c r="I59" s="176"/>
    </row>
    <row r="60" spans="1:9" s="1" customFormat="1" ht="12.95" customHeight="1" x14ac:dyDescent="0.2">
      <c r="A60" s="42"/>
      <c r="B60" s="159" t="s">
        <v>110</v>
      </c>
      <c r="C60" s="159"/>
      <c r="D60" s="32" t="s">
        <v>111</v>
      </c>
      <c r="E60" s="177" t="s">
        <v>112</v>
      </c>
      <c r="F60" s="177"/>
      <c r="G60" s="178" t="s">
        <v>112</v>
      </c>
      <c r="H60" s="178"/>
      <c r="I60" s="178"/>
    </row>
    <row r="61" spans="1:9" s="1" customFormat="1" ht="12.95" customHeight="1" x14ac:dyDescent="0.2">
      <c r="A61" s="42"/>
      <c r="B61" s="179" t="s">
        <v>113</v>
      </c>
      <c r="C61" s="179"/>
      <c r="D61" s="32" t="s">
        <v>114</v>
      </c>
      <c r="E61" s="177" t="s">
        <v>112</v>
      </c>
      <c r="F61" s="177"/>
      <c r="G61" s="180" t="s">
        <v>115</v>
      </c>
      <c r="H61" s="180"/>
      <c r="I61" s="180"/>
    </row>
    <row r="62" spans="1:9" s="1" customFormat="1" ht="12.95" customHeight="1" x14ac:dyDescent="0.2">
      <c r="A62" s="42"/>
      <c r="B62" s="179" t="s">
        <v>116</v>
      </c>
      <c r="C62" s="179"/>
      <c r="D62" s="32" t="s">
        <v>117</v>
      </c>
      <c r="E62" s="177" t="s">
        <v>112</v>
      </c>
      <c r="F62" s="177"/>
      <c r="G62" s="180" t="s">
        <v>115</v>
      </c>
      <c r="H62" s="180"/>
      <c r="I62" s="180"/>
    </row>
    <row r="63" spans="1:9" s="1" customFormat="1" ht="12.95" customHeight="1" x14ac:dyDescent="0.2">
      <c r="A63" s="42"/>
      <c r="B63" s="179" t="s">
        <v>118</v>
      </c>
      <c r="C63" s="179"/>
      <c r="D63" s="32" t="s">
        <v>119</v>
      </c>
      <c r="E63" s="177" t="s">
        <v>112</v>
      </c>
      <c r="F63" s="177"/>
      <c r="G63" s="180" t="s">
        <v>115</v>
      </c>
      <c r="H63" s="180"/>
      <c r="I63" s="180"/>
    </row>
    <row r="64" spans="1:9" s="1" customFormat="1" ht="12.95" customHeight="1" x14ac:dyDescent="0.2">
      <c r="A64" s="42"/>
      <c r="B64" s="159" t="s">
        <v>120</v>
      </c>
      <c r="C64" s="159"/>
      <c r="D64" s="48" t="s">
        <v>121</v>
      </c>
      <c r="E64" s="181">
        <v>0</v>
      </c>
      <c r="F64" s="181"/>
      <c r="G64" s="182">
        <v>0</v>
      </c>
      <c r="H64" s="182"/>
      <c r="I64" s="182"/>
    </row>
    <row r="65" spans="2:9" s="1" customFormat="1" ht="36.950000000000003" customHeight="1" x14ac:dyDescent="0.2">
      <c r="B65" s="183" t="s">
        <v>122</v>
      </c>
      <c r="C65" s="183"/>
      <c r="D65" s="183"/>
      <c r="E65" s="183"/>
      <c r="F65" s="183"/>
      <c r="G65" s="183"/>
      <c r="H65" s="183"/>
      <c r="I65" s="183"/>
    </row>
  </sheetData>
  <mergeCells count="156">
    <mergeCell ref="B65:I65"/>
    <mergeCell ref="B62:C62"/>
    <mergeCell ref="E62:F62"/>
    <mergeCell ref="G62:I62"/>
    <mergeCell ref="B63:C63"/>
    <mergeCell ref="E63:F63"/>
    <mergeCell ref="G63:I63"/>
    <mergeCell ref="B64:C64"/>
    <mergeCell ref="E64:F64"/>
    <mergeCell ref="G64:I64"/>
    <mergeCell ref="B59:C59"/>
    <mergeCell ref="E59:F59"/>
    <mergeCell ref="G59:I59"/>
    <mergeCell ref="B60:C60"/>
    <mergeCell ref="E60:F60"/>
    <mergeCell ref="G60:I60"/>
    <mergeCell ref="B61:C61"/>
    <mergeCell ref="E61:F61"/>
    <mergeCell ref="G61:I61"/>
    <mergeCell ref="B56:C56"/>
    <mergeCell ref="E56:F56"/>
    <mergeCell ref="G56:I56"/>
    <mergeCell ref="B57:C57"/>
    <mergeCell ref="E57:F57"/>
    <mergeCell ref="G57:I57"/>
    <mergeCell ref="B58:C58"/>
    <mergeCell ref="E58:F58"/>
    <mergeCell ref="G58:I58"/>
    <mergeCell ref="B53:C53"/>
    <mergeCell ref="E53:F53"/>
    <mergeCell ref="G53:I53"/>
    <mergeCell ref="B54:C54"/>
    <mergeCell ref="E54:F54"/>
    <mergeCell ref="G54:I54"/>
    <mergeCell ref="B55:C55"/>
    <mergeCell ref="E55:F55"/>
    <mergeCell ref="G55:I55"/>
    <mergeCell ref="B50:C50"/>
    <mergeCell ref="E50:F50"/>
    <mergeCell ref="G50:I50"/>
    <mergeCell ref="B51:C51"/>
    <mergeCell ref="E51:F51"/>
    <mergeCell ref="G51:I51"/>
    <mergeCell ref="B52:C52"/>
    <mergeCell ref="E52:F52"/>
    <mergeCell ref="G52:I52"/>
    <mergeCell ref="B47:C47"/>
    <mergeCell ref="E47:F47"/>
    <mergeCell ref="G47:I47"/>
    <mergeCell ref="B48:C48"/>
    <mergeCell ref="E48:F48"/>
    <mergeCell ref="G48:I48"/>
    <mergeCell ref="B49:C49"/>
    <mergeCell ref="E49:F49"/>
    <mergeCell ref="G49:I49"/>
    <mergeCell ref="B44:C44"/>
    <mergeCell ref="E44:F44"/>
    <mergeCell ref="G44:I44"/>
    <mergeCell ref="B45:C45"/>
    <mergeCell ref="E45:F45"/>
    <mergeCell ref="G45:I45"/>
    <mergeCell ref="B46:C46"/>
    <mergeCell ref="E46:F46"/>
    <mergeCell ref="G46:I46"/>
    <mergeCell ref="B41:C41"/>
    <mergeCell ref="E41:F41"/>
    <mergeCell ref="G41:I41"/>
    <mergeCell ref="B42:C42"/>
    <mergeCell ref="E42:F42"/>
    <mergeCell ref="G42:I42"/>
    <mergeCell ref="B43:C43"/>
    <mergeCell ref="E43:F43"/>
    <mergeCell ref="G43:I43"/>
    <mergeCell ref="B38:C38"/>
    <mergeCell ref="E38:F38"/>
    <mergeCell ref="G38:I38"/>
    <mergeCell ref="B39:C39"/>
    <mergeCell ref="E39:F39"/>
    <mergeCell ref="G39:I39"/>
    <mergeCell ref="B40:C40"/>
    <mergeCell ref="E40:F40"/>
    <mergeCell ref="G40:I40"/>
    <mergeCell ref="B35:C35"/>
    <mergeCell ref="E35:F35"/>
    <mergeCell ref="G35:I35"/>
    <mergeCell ref="B36:C36"/>
    <mergeCell ref="E36:F36"/>
    <mergeCell ref="G36:I36"/>
    <mergeCell ref="B37:C37"/>
    <mergeCell ref="E37:F37"/>
    <mergeCell ref="G37:I37"/>
    <mergeCell ref="B32:C32"/>
    <mergeCell ref="E32:F32"/>
    <mergeCell ref="G32:I32"/>
    <mergeCell ref="B33:C33"/>
    <mergeCell ref="E33:F33"/>
    <mergeCell ref="G33:I33"/>
    <mergeCell ref="B34:C34"/>
    <mergeCell ref="E34:F34"/>
    <mergeCell ref="G34:I34"/>
    <mergeCell ref="B29:C29"/>
    <mergeCell ref="E29:F29"/>
    <mergeCell ref="G29:I29"/>
    <mergeCell ref="B30:C30"/>
    <mergeCell ref="E30:F30"/>
    <mergeCell ref="G30:I30"/>
    <mergeCell ref="B31:C31"/>
    <mergeCell ref="E31:F31"/>
    <mergeCell ref="G31:I31"/>
    <mergeCell ref="B26:C26"/>
    <mergeCell ref="E26:F26"/>
    <mergeCell ref="G26:I26"/>
    <mergeCell ref="B27:C27"/>
    <mergeCell ref="E27:F27"/>
    <mergeCell ref="G27:I27"/>
    <mergeCell ref="B28:C28"/>
    <mergeCell ref="E28:F28"/>
    <mergeCell ref="G28:I28"/>
    <mergeCell ref="B23:C23"/>
    <mergeCell ref="E23:F23"/>
    <mergeCell ref="G23:I23"/>
    <mergeCell ref="B24:C24"/>
    <mergeCell ref="E24:F24"/>
    <mergeCell ref="G24:I24"/>
    <mergeCell ref="B25:C25"/>
    <mergeCell ref="E25:F25"/>
    <mergeCell ref="G25:I25"/>
    <mergeCell ref="B19:I19"/>
    <mergeCell ref="B20:C20"/>
    <mergeCell ref="E20:F20"/>
    <mergeCell ref="G20:I20"/>
    <mergeCell ref="B21:C21"/>
    <mergeCell ref="E21:F21"/>
    <mergeCell ref="G21:I21"/>
    <mergeCell ref="B22:C22"/>
    <mergeCell ref="E22:F22"/>
    <mergeCell ref="G22:I22"/>
    <mergeCell ref="C11:E11"/>
    <mergeCell ref="G11:H11"/>
    <mergeCell ref="C13:I13"/>
    <mergeCell ref="B15:C15"/>
    <mergeCell ref="E15:F15"/>
    <mergeCell ref="B16:C16"/>
    <mergeCell ref="E16:F16"/>
    <mergeCell ref="B17:C17"/>
    <mergeCell ref="E17:F17"/>
    <mergeCell ref="B2:I2"/>
    <mergeCell ref="B3:I3"/>
    <mergeCell ref="B4:I4"/>
    <mergeCell ref="G5:I5"/>
    <mergeCell ref="G6:I6"/>
    <mergeCell ref="C8:E8"/>
    <mergeCell ref="G8:I8"/>
    <mergeCell ref="G9:I9"/>
    <mergeCell ref="C10:E10"/>
    <mergeCell ref="G10:I10"/>
  </mergeCells>
  <pageMargins left="0.39370078740157483" right="0.39370078740157483" top="0.39370078740157483" bottom="0.39370078740157483" header="0" footer="0"/>
  <pageSetup scale="71" pageOrder="overThenDown" orientation="portrait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F25"/>
  <sheetViews>
    <sheetView workbookViewId="0">
      <selection activeCell="E1" sqref="E1"/>
    </sheetView>
  </sheetViews>
  <sheetFormatPr defaultColWidth="10.5" defaultRowHeight="11.45" customHeight="1" x14ac:dyDescent="0.2"/>
  <cols>
    <col min="1" max="1" width="0.6640625" style="50" customWidth="1"/>
    <col min="2" max="2" width="49" style="50" customWidth="1"/>
    <col min="3" max="3" width="10.5" style="50" customWidth="1"/>
    <col min="4" max="6" width="28" style="50" customWidth="1"/>
  </cols>
  <sheetData>
    <row r="1" spans="1:5" s="51" customFormat="1" ht="11.1" customHeight="1" x14ac:dyDescent="0.2">
      <c r="E1" s="52" t="s">
        <v>123</v>
      </c>
    </row>
    <row r="2" spans="1:5" s="1" customFormat="1" ht="15" customHeight="1" x14ac:dyDescent="0.2">
      <c r="B2" s="161" t="s">
        <v>124</v>
      </c>
      <c r="C2" s="161"/>
      <c r="D2" s="161"/>
      <c r="E2" s="161"/>
    </row>
    <row r="3" spans="1:5" s="1" customFormat="1" ht="26.1" customHeight="1" x14ac:dyDescent="0.2">
      <c r="A3" s="4"/>
      <c r="B3" s="53" t="s">
        <v>30</v>
      </c>
      <c r="C3" s="53" t="s">
        <v>22</v>
      </c>
      <c r="D3" s="54" t="s">
        <v>125</v>
      </c>
      <c r="E3" s="54" t="s">
        <v>126</v>
      </c>
    </row>
    <row r="4" spans="1:5" s="18" customFormat="1" ht="11.1" customHeight="1" x14ac:dyDescent="0.2">
      <c r="A4" s="19"/>
      <c r="B4" s="20" t="s">
        <v>24</v>
      </c>
      <c r="C4" s="21" t="s">
        <v>25</v>
      </c>
      <c r="D4" s="21" t="s">
        <v>26</v>
      </c>
      <c r="E4" s="21" t="s">
        <v>33</v>
      </c>
    </row>
    <row r="5" spans="1:5" s="25" customFormat="1" ht="33.950000000000003" customHeight="1" x14ac:dyDescent="0.2">
      <c r="A5" s="26"/>
      <c r="B5" s="27" t="s">
        <v>127</v>
      </c>
      <c r="C5" s="28" t="s">
        <v>128</v>
      </c>
      <c r="D5" s="55">
        <v>0</v>
      </c>
      <c r="E5" s="56">
        <v>0</v>
      </c>
    </row>
    <row r="6" spans="1:5" s="1" customFormat="1" ht="45.95" customHeight="1" x14ac:dyDescent="0.2">
      <c r="A6" s="30"/>
      <c r="B6" s="31" t="s">
        <v>129</v>
      </c>
      <c r="C6" s="32" t="s">
        <v>130</v>
      </c>
      <c r="D6" s="33">
        <v>0</v>
      </c>
      <c r="E6" s="34">
        <v>0</v>
      </c>
    </row>
    <row r="7" spans="1:5" s="1" customFormat="1" ht="33.950000000000003" customHeight="1" x14ac:dyDescent="0.2">
      <c r="A7" s="30"/>
      <c r="B7" s="31" t="s">
        <v>131</v>
      </c>
      <c r="C7" s="32" t="s">
        <v>132</v>
      </c>
      <c r="D7" s="33">
        <v>0</v>
      </c>
      <c r="E7" s="34">
        <v>0</v>
      </c>
    </row>
    <row r="8" spans="1:5" s="25" customFormat="1" ht="33.950000000000003" customHeight="1" x14ac:dyDescent="0.2">
      <c r="A8" s="26"/>
      <c r="B8" s="27" t="s">
        <v>133</v>
      </c>
      <c r="C8" s="37" t="s">
        <v>134</v>
      </c>
      <c r="D8" s="57">
        <v>0</v>
      </c>
      <c r="E8" s="58">
        <v>0</v>
      </c>
    </row>
    <row r="9" spans="1:5" s="25" customFormat="1" ht="33.950000000000003" customHeight="1" x14ac:dyDescent="0.2">
      <c r="A9" s="26"/>
      <c r="B9" s="27" t="s">
        <v>135</v>
      </c>
      <c r="C9" s="59" t="s">
        <v>136</v>
      </c>
      <c r="D9" s="60">
        <v>0</v>
      </c>
      <c r="E9" s="61">
        <v>0</v>
      </c>
    </row>
    <row r="10" spans="1:5" s="51" customFormat="1" ht="11.1" customHeight="1" x14ac:dyDescent="0.2"/>
    <row r="11" spans="1:5" s="1" customFormat="1" ht="15" customHeight="1" x14ac:dyDescent="0.2">
      <c r="B11" s="161" t="s">
        <v>137</v>
      </c>
      <c r="C11" s="161"/>
      <c r="D11" s="161"/>
      <c r="E11" s="161"/>
    </row>
    <row r="12" spans="1:5" s="1" customFormat="1" ht="26.1" customHeight="1" x14ac:dyDescent="0.2">
      <c r="A12" s="4"/>
      <c r="B12" s="53" t="s">
        <v>30</v>
      </c>
      <c r="C12" s="53" t="s">
        <v>22</v>
      </c>
      <c r="D12" s="54" t="s">
        <v>138</v>
      </c>
      <c r="E12" s="54" t="s">
        <v>139</v>
      </c>
    </row>
    <row r="13" spans="1:5" s="18" customFormat="1" ht="11.1" customHeight="1" x14ac:dyDescent="0.2">
      <c r="A13" s="19"/>
      <c r="B13" s="20" t="s">
        <v>24</v>
      </c>
      <c r="C13" s="21" t="s">
        <v>25</v>
      </c>
      <c r="D13" s="21" t="s">
        <v>26</v>
      </c>
      <c r="E13" s="21" t="s">
        <v>33</v>
      </c>
    </row>
    <row r="14" spans="1:5" s="25" customFormat="1" ht="30" customHeight="1" x14ac:dyDescent="0.2">
      <c r="A14" s="26"/>
      <c r="B14" s="27" t="s">
        <v>140</v>
      </c>
      <c r="C14" s="28" t="s">
        <v>141</v>
      </c>
      <c r="D14" s="62">
        <f>IF(D15="-",0,D15) + IF(D16="-",0,D16)</f>
        <v>0</v>
      </c>
      <c r="E14" s="63">
        <f>IF(E15="-",0,E15) + IF(E16="-",0,E16)</f>
        <v>0</v>
      </c>
    </row>
    <row r="15" spans="1:5" s="1" customFormat="1" ht="30" customHeight="1" x14ac:dyDescent="0.2">
      <c r="A15" s="30"/>
      <c r="B15" s="31" t="s">
        <v>142</v>
      </c>
      <c r="C15" s="32" t="s">
        <v>143</v>
      </c>
      <c r="D15" s="33">
        <v>0</v>
      </c>
      <c r="E15" s="34">
        <v>0</v>
      </c>
    </row>
    <row r="16" spans="1:5" s="1" customFormat="1" ht="30" customHeight="1" x14ac:dyDescent="0.2">
      <c r="A16" s="30"/>
      <c r="B16" s="31" t="s">
        <v>144</v>
      </c>
      <c r="C16" s="32" t="s">
        <v>145</v>
      </c>
      <c r="D16" s="33">
        <v>0</v>
      </c>
      <c r="E16" s="34">
        <v>0</v>
      </c>
    </row>
    <row r="17" spans="1:5" s="25" customFormat="1" ht="30" customHeight="1" x14ac:dyDescent="0.2">
      <c r="A17" s="26"/>
      <c r="B17" s="27" t="s">
        <v>146</v>
      </c>
      <c r="C17" s="37" t="s">
        <v>147</v>
      </c>
      <c r="D17" s="39">
        <f>IF(D18="-",0,D18) + IF(D19="-",0,D19)</f>
        <v>0</v>
      </c>
      <c r="E17" s="40">
        <f>IF(E18="-",0,E18) + IF(E19="-",0,E19)</f>
        <v>0</v>
      </c>
    </row>
    <row r="18" spans="1:5" s="1" customFormat="1" ht="30" customHeight="1" x14ac:dyDescent="0.2">
      <c r="A18" s="30"/>
      <c r="B18" s="31" t="s">
        <v>142</v>
      </c>
      <c r="C18" s="32" t="s">
        <v>148</v>
      </c>
      <c r="D18" s="33">
        <v>0</v>
      </c>
      <c r="E18" s="34">
        <v>0</v>
      </c>
    </row>
    <row r="19" spans="1:5" s="1" customFormat="1" ht="30" customHeight="1" x14ac:dyDescent="0.2">
      <c r="A19" s="30"/>
      <c r="B19" s="31" t="s">
        <v>144</v>
      </c>
      <c r="C19" s="32" t="s">
        <v>149</v>
      </c>
      <c r="D19" s="33">
        <v>0</v>
      </c>
      <c r="E19" s="34">
        <v>0</v>
      </c>
    </row>
    <row r="20" spans="1:5" s="25" customFormat="1" ht="42" customHeight="1" x14ac:dyDescent="0.2">
      <c r="A20" s="26"/>
      <c r="B20" s="27" t="s">
        <v>150</v>
      </c>
      <c r="C20" s="37" t="s">
        <v>151</v>
      </c>
      <c r="D20" s="39">
        <f>IF(D21="-",0,D21) + IF(D22="-",0,D22)</f>
        <v>0</v>
      </c>
      <c r="E20" s="40">
        <f>IF(E21="-",0,E21) + IF(E22="-",0,E22)</f>
        <v>0</v>
      </c>
    </row>
    <row r="21" spans="1:5" s="1" customFormat="1" ht="30" customHeight="1" x14ac:dyDescent="0.2">
      <c r="A21" s="30"/>
      <c r="B21" s="31" t="s">
        <v>142</v>
      </c>
      <c r="C21" s="32" t="s">
        <v>152</v>
      </c>
      <c r="D21" s="33">
        <v>0</v>
      </c>
      <c r="E21" s="34">
        <v>0</v>
      </c>
    </row>
    <row r="22" spans="1:5" s="1" customFormat="1" ht="30" customHeight="1" x14ac:dyDescent="0.2">
      <c r="A22" s="30"/>
      <c r="B22" s="31" t="s">
        <v>144</v>
      </c>
      <c r="C22" s="32" t="s">
        <v>153</v>
      </c>
      <c r="D22" s="33">
        <v>0</v>
      </c>
      <c r="E22" s="34">
        <v>0</v>
      </c>
    </row>
    <row r="23" spans="1:5" s="25" customFormat="1" ht="51.95" customHeight="1" x14ac:dyDescent="0.2">
      <c r="A23" s="26"/>
      <c r="B23" s="27" t="s">
        <v>154</v>
      </c>
      <c r="C23" s="37" t="s">
        <v>155</v>
      </c>
      <c r="D23" s="39">
        <f>IF(D24="-",0,D24) + IF(D25="-",0,D25)</f>
        <v>0</v>
      </c>
      <c r="E23" s="40">
        <f>IF(E24="-",0,E24) + IF(E25="-",0,E25)</f>
        <v>0</v>
      </c>
    </row>
    <row r="24" spans="1:5" s="1" customFormat="1" ht="30" customHeight="1" x14ac:dyDescent="0.2">
      <c r="A24" s="30"/>
      <c r="B24" s="31" t="s">
        <v>142</v>
      </c>
      <c r="C24" s="32" t="s">
        <v>156</v>
      </c>
      <c r="D24" s="33">
        <v>0</v>
      </c>
      <c r="E24" s="34">
        <v>0</v>
      </c>
    </row>
    <row r="25" spans="1:5" s="1" customFormat="1" ht="30" customHeight="1" x14ac:dyDescent="0.2">
      <c r="A25" s="30"/>
      <c r="B25" s="31" t="s">
        <v>144</v>
      </c>
      <c r="C25" s="48" t="s">
        <v>157</v>
      </c>
      <c r="D25" s="64">
        <v>0</v>
      </c>
      <c r="E25" s="65">
        <v>0</v>
      </c>
    </row>
  </sheetData>
  <mergeCells count="2">
    <mergeCell ref="B2:E2"/>
    <mergeCell ref="B11:E11"/>
  </mergeCells>
  <pageMargins left="0.39370078740157483" right="0.39370078740157483" top="0.39370078740157483" bottom="0.39370078740157483" header="0" footer="0"/>
  <pageSetup fitToHeight="0" pageOrder="overThenDown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15"/>
  <sheetViews>
    <sheetView workbookViewId="0"/>
  </sheetViews>
  <sheetFormatPr defaultColWidth="10.5" defaultRowHeight="11.45" customHeight="1" x14ac:dyDescent="0.2"/>
  <cols>
    <col min="1" max="1" width="0.6640625" style="50" customWidth="1"/>
    <col min="2" max="2" width="49" style="50" customWidth="1"/>
    <col min="3" max="3" width="10.5" style="50" customWidth="1"/>
    <col min="4" max="11" width="16.33203125" style="50" customWidth="1"/>
    <col min="12" max="12" width="14" style="50" customWidth="1"/>
  </cols>
  <sheetData>
    <row r="1" spans="1:12" s="51" customFormat="1" ht="11.1" customHeight="1" x14ac:dyDescent="0.2">
      <c r="L1" s="52" t="s">
        <v>158</v>
      </c>
    </row>
    <row r="2" spans="1:12" s="1" customFormat="1" ht="15" customHeight="1" x14ac:dyDescent="0.2">
      <c r="B2" s="161" t="s">
        <v>159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s="1" customFormat="1" ht="42.95" customHeight="1" x14ac:dyDescent="0.2">
      <c r="A3" s="4"/>
      <c r="B3" s="184" t="s">
        <v>30</v>
      </c>
      <c r="C3" s="184" t="s">
        <v>22</v>
      </c>
      <c r="D3" s="186" t="s">
        <v>160</v>
      </c>
      <c r="E3" s="186"/>
      <c r="F3" s="186" t="s">
        <v>161</v>
      </c>
      <c r="G3" s="186"/>
      <c r="H3" s="186" t="s">
        <v>162</v>
      </c>
      <c r="I3" s="186"/>
      <c r="J3" s="186" t="s">
        <v>163</v>
      </c>
      <c r="K3" s="186"/>
      <c r="L3" s="187" t="s">
        <v>164</v>
      </c>
    </row>
    <row r="4" spans="1:12" s="1" customFormat="1" ht="45.95" customHeight="1" x14ac:dyDescent="0.2">
      <c r="B4" s="185"/>
      <c r="C4" s="185"/>
      <c r="D4" s="54" t="s">
        <v>165</v>
      </c>
      <c r="E4" s="54" t="s">
        <v>166</v>
      </c>
      <c r="F4" s="54" t="s">
        <v>165</v>
      </c>
      <c r="G4" s="54" t="s">
        <v>167</v>
      </c>
      <c r="H4" s="54" t="s">
        <v>165</v>
      </c>
      <c r="I4" s="54" t="s">
        <v>167</v>
      </c>
      <c r="J4" s="54" t="s">
        <v>165</v>
      </c>
      <c r="K4" s="54" t="s">
        <v>167</v>
      </c>
      <c r="L4" s="188"/>
    </row>
    <row r="5" spans="1:12" s="66" customFormat="1" ht="11.1" customHeight="1" x14ac:dyDescent="0.2">
      <c r="A5" s="19"/>
      <c r="B5" s="20" t="s">
        <v>24</v>
      </c>
      <c r="C5" s="21" t="s">
        <v>25</v>
      </c>
      <c r="D5" s="20" t="s">
        <v>26</v>
      </c>
      <c r="E5" s="20" t="s">
        <v>33</v>
      </c>
      <c r="F5" s="20" t="s">
        <v>168</v>
      </c>
      <c r="G5" s="20" t="s">
        <v>169</v>
      </c>
      <c r="H5" s="20" t="s">
        <v>170</v>
      </c>
      <c r="I5" s="20" t="s">
        <v>171</v>
      </c>
      <c r="J5" s="20" t="s">
        <v>172</v>
      </c>
      <c r="K5" s="20" t="s">
        <v>173</v>
      </c>
      <c r="L5" s="20" t="s">
        <v>174</v>
      </c>
    </row>
    <row r="6" spans="1:12" s="25" customFormat="1" ht="38.1" customHeight="1" x14ac:dyDescent="0.2">
      <c r="A6" s="67"/>
      <c r="B6" s="27" t="s">
        <v>175</v>
      </c>
      <c r="C6" s="28" t="s">
        <v>176</v>
      </c>
      <c r="D6" s="29">
        <f t="shared" ref="D6:I6" si="0">IF(D7="-",0,D7) + IF(D8="-",0,D8) + IF(D9="-",0,D9) + IF(D11="-",0,D11) + IF(D15="-",0,D15)</f>
        <v>0</v>
      </c>
      <c r="E6" s="29">
        <f t="shared" si="0"/>
        <v>0</v>
      </c>
      <c r="F6" s="29">
        <f t="shared" si="0"/>
        <v>0</v>
      </c>
      <c r="G6" s="29">
        <f t="shared" si="0"/>
        <v>0</v>
      </c>
      <c r="H6" s="68">
        <f t="shared" si="0"/>
        <v>0</v>
      </c>
      <c r="I6" s="68">
        <f t="shared" si="0"/>
        <v>0</v>
      </c>
      <c r="J6" s="29">
        <f t="shared" ref="J6:J15" si="1">IF(D6="-",0,D6) + IF(F6="-",0,F6) + IF(H6="-",0,H6)</f>
        <v>0</v>
      </c>
      <c r="K6" s="29">
        <f t="shared" ref="K6:K15" si="2">IF(E6="-",0,E6) + IF(G6="-",0,G6) + IF(I6="-",0,I6)</f>
        <v>0</v>
      </c>
      <c r="L6" s="69">
        <f>IF('Раздел 23-1'!E17="-",0,'Раздел 23-1'!E17)</f>
        <v>0</v>
      </c>
    </row>
    <row r="7" spans="1:12" s="1" customFormat="1" ht="36.950000000000003" customHeight="1" x14ac:dyDescent="0.2">
      <c r="A7" s="70"/>
      <c r="B7" s="31" t="s">
        <v>177</v>
      </c>
      <c r="C7" s="32" t="s">
        <v>178</v>
      </c>
      <c r="D7" s="71">
        <v>0</v>
      </c>
      <c r="E7" s="71">
        <v>0</v>
      </c>
      <c r="F7" s="71">
        <v>0</v>
      </c>
      <c r="G7" s="71">
        <v>0</v>
      </c>
      <c r="H7" s="72">
        <v>0</v>
      </c>
      <c r="I7" s="72">
        <v>0</v>
      </c>
      <c r="J7" s="38">
        <f t="shared" si="1"/>
        <v>0</v>
      </c>
      <c r="K7" s="38">
        <f t="shared" si="2"/>
        <v>0</v>
      </c>
      <c r="L7" s="45" t="s">
        <v>112</v>
      </c>
    </row>
    <row r="8" spans="1:12" s="1" customFormat="1" ht="36.950000000000003" customHeight="1" x14ac:dyDescent="0.2">
      <c r="A8" s="70"/>
      <c r="B8" s="31" t="s">
        <v>179</v>
      </c>
      <c r="C8" s="32" t="s">
        <v>180</v>
      </c>
      <c r="D8" s="71">
        <v>0</v>
      </c>
      <c r="E8" s="71">
        <v>0</v>
      </c>
      <c r="F8" s="71">
        <v>0</v>
      </c>
      <c r="G8" s="71">
        <v>0</v>
      </c>
      <c r="H8" s="72">
        <v>0</v>
      </c>
      <c r="I8" s="72">
        <v>0</v>
      </c>
      <c r="J8" s="38">
        <f t="shared" si="1"/>
        <v>0</v>
      </c>
      <c r="K8" s="38">
        <f t="shared" si="2"/>
        <v>0</v>
      </c>
      <c r="L8" s="45" t="s">
        <v>112</v>
      </c>
    </row>
    <row r="9" spans="1:12" s="1" customFormat="1" ht="36.950000000000003" customHeight="1" x14ac:dyDescent="0.2">
      <c r="A9" s="70"/>
      <c r="B9" s="31" t="s">
        <v>181</v>
      </c>
      <c r="C9" s="32" t="s">
        <v>182</v>
      </c>
      <c r="D9" s="71">
        <v>0</v>
      </c>
      <c r="E9" s="71">
        <v>0</v>
      </c>
      <c r="F9" s="71">
        <v>0</v>
      </c>
      <c r="G9" s="71">
        <v>0</v>
      </c>
      <c r="H9" s="72">
        <v>0</v>
      </c>
      <c r="I9" s="72">
        <v>0</v>
      </c>
      <c r="J9" s="38">
        <f t="shared" si="1"/>
        <v>0</v>
      </c>
      <c r="K9" s="38">
        <f t="shared" si="2"/>
        <v>0</v>
      </c>
      <c r="L9" s="45" t="s">
        <v>112</v>
      </c>
    </row>
    <row r="10" spans="1:12" s="1" customFormat="1" ht="39.950000000000003" customHeight="1" x14ac:dyDescent="0.2">
      <c r="A10" s="73"/>
      <c r="B10" s="36" t="s">
        <v>183</v>
      </c>
      <c r="C10" s="32" t="s">
        <v>184</v>
      </c>
      <c r="D10" s="71">
        <v>0</v>
      </c>
      <c r="E10" s="71">
        <v>0</v>
      </c>
      <c r="F10" s="71">
        <v>0</v>
      </c>
      <c r="G10" s="71">
        <v>0</v>
      </c>
      <c r="H10" s="72">
        <v>0</v>
      </c>
      <c r="I10" s="72">
        <v>0</v>
      </c>
      <c r="J10" s="74">
        <f t="shared" si="1"/>
        <v>0</v>
      </c>
      <c r="K10" s="74">
        <f t="shared" si="2"/>
        <v>0</v>
      </c>
      <c r="L10" s="45" t="s">
        <v>112</v>
      </c>
    </row>
    <row r="11" spans="1:12" s="1" customFormat="1" ht="36.950000000000003" customHeight="1" x14ac:dyDescent="0.2">
      <c r="A11" s="70"/>
      <c r="B11" s="31" t="s">
        <v>185</v>
      </c>
      <c r="C11" s="32" t="s">
        <v>186</v>
      </c>
      <c r="D11" s="71">
        <v>0</v>
      </c>
      <c r="E11" s="71">
        <v>0</v>
      </c>
      <c r="F11" s="71">
        <v>0</v>
      </c>
      <c r="G11" s="71">
        <v>0</v>
      </c>
      <c r="H11" s="72">
        <v>0</v>
      </c>
      <c r="I11" s="72">
        <v>0</v>
      </c>
      <c r="J11" s="74">
        <f t="shared" si="1"/>
        <v>0</v>
      </c>
      <c r="K11" s="74">
        <f t="shared" si="2"/>
        <v>0</v>
      </c>
      <c r="L11" s="45" t="s">
        <v>112</v>
      </c>
    </row>
    <row r="12" spans="1:12" s="50" customFormat="1" ht="39.950000000000003" customHeight="1" x14ac:dyDescent="0.2">
      <c r="B12" s="36" t="s">
        <v>187</v>
      </c>
      <c r="C12" s="32" t="s">
        <v>188</v>
      </c>
      <c r="D12" s="71">
        <v>0</v>
      </c>
      <c r="E12" s="71">
        <v>0</v>
      </c>
      <c r="F12" s="71">
        <v>0</v>
      </c>
      <c r="G12" s="71">
        <v>0</v>
      </c>
      <c r="H12" s="72">
        <v>0</v>
      </c>
      <c r="I12" s="72">
        <v>0</v>
      </c>
      <c r="J12" s="74">
        <f t="shared" si="1"/>
        <v>0</v>
      </c>
      <c r="K12" s="74">
        <f t="shared" si="2"/>
        <v>0</v>
      </c>
      <c r="L12" s="45" t="s">
        <v>112</v>
      </c>
    </row>
    <row r="13" spans="1:12" s="50" customFormat="1" ht="36.950000000000003" customHeight="1" x14ac:dyDescent="0.2">
      <c r="B13" s="36" t="s">
        <v>189</v>
      </c>
      <c r="C13" s="32" t="s">
        <v>190</v>
      </c>
      <c r="D13" s="71">
        <v>0</v>
      </c>
      <c r="E13" s="71">
        <v>0</v>
      </c>
      <c r="F13" s="71">
        <v>0</v>
      </c>
      <c r="G13" s="71">
        <v>0</v>
      </c>
      <c r="H13" s="72">
        <v>0</v>
      </c>
      <c r="I13" s="72">
        <v>0</v>
      </c>
      <c r="J13" s="74">
        <f t="shared" si="1"/>
        <v>0</v>
      </c>
      <c r="K13" s="74">
        <f t="shared" si="2"/>
        <v>0</v>
      </c>
      <c r="L13" s="45" t="s">
        <v>112</v>
      </c>
    </row>
    <row r="14" spans="1:12" s="50" customFormat="1" ht="36.950000000000003" customHeight="1" x14ac:dyDescent="0.2">
      <c r="B14" s="75" t="s">
        <v>191</v>
      </c>
      <c r="C14" s="32" t="s">
        <v>192</v>
      </c>
      <c r="D14" s="71">
        <v>0</v>
      </c>
      <c r="E14" s="71">
        <v>0</v>
      </c>
      <c r="F14" s="71">
        <v>0</v>
      </c>
      <c r="G14" s="71">
        <v>0</v>
      </c>
      <c r="H14" s="72">
        <v>0</v>
      </c>
      <c r="I14" s="72">
        <v>0</v>
      </c>
      <c r="J14" s="74">
        <f t="shared" si="1"/>
        <v>0</v>
      </c>
      <c r="K14" s="74">
        <f t="shared" si="2"/>
        <v>0</v>
      </c>
      <c r="L14" s="45" t="s">
        <v>112</v>
      </c>
    </row>
    <row r="15" spans="1:12" s="50" customFormat="1" ht="36.950000000000003" customHeight="1" x14ac:dyDescent="0.2">
      <c r="B15" s="31" t="s">
        <v>193</v>
      </c>
      <c r="C15" s="48" t="s">
        <v>194</v>
      </c>
      <c r="D15" s="76">
        <v>0</v>
      </c>
      <c r="E15" s="76">
        <v>0</v>
      </c>
      <c r="F15" s="76">
        <v>0</v>
      </c>
      <c r="G15" s="76">
        <v>0</v>
      </c>
      <c r="H15" s="77">
        <v>0</v>
      </c>
      <c r="I15" s="77">
        <v>0</v>
      </c>
      <c r="J15" s="78">
        <f t="shared" si="1"/>
        <v>0</v>
      </c>
      <c r="K15" s="78">
        <f t="shared" si="2"/>
        <v>0</v>
      </c>
      <c r="L15" s="79" t="s">
        <v>112</v>
      </c>
    </row>
  </sheetData>
  <mergeCells count="8">
    <mergeCell ref="B2:L2"/>
    <mergeCell ref="B3:B4"/>
    <mergeCell ref="C3:C4"/>
    <mergeCell ref="D3:E3"/>
    <mergeCell ref="F3:G3"/>
    <mergeCell ref="H3:I3"/>
    <mergeCell ref="J3:K3"/>
    <mergeCell ref="L3:L4"/>
  </mergeCells>
  <pageMargins left="0.39370078740157483" right="0.39370078740157483" top="0.39370078740157483" bottom="0.39370078740157483" header="0" footer="0"/>
  <pageSetup scale="80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R95"/>
  <sheetViews>
    <sheetView workbookViewId="0"/>
  </sheetViews>
  <sheetFormatPr defaultColWidth="10.5" defaultRowHeight="11.45" customHeight="1" x14ac:dyDescent="0.2"/>
  <cols>
    <col min="1" max="1" width="0.6640625" style="50" customWidth="1"/>
    <col min="2" max="2" width="49" style="50" customWidth="1"/>
    <col min="3" max="3" width="10.5" style="50" customWidth="1"/>
    <col min="4" max="18" width="14" style="50" customWidth="1"/>
  </cols>
  <sheetData>
    <row r="1" spans="1:18" s="51" customFormat="1" ht="11.1" customHeight="1" x14ac:dyDescent="0.2">
      <c r="R1" s="52" t="s">
        <v>195</v>
      </c>
    </row>
    <row r="2" spans="1:18" s="1" customFormat="1" ht="15" customHeight="1" x14ac:dyDescent="0.2">
      <c r="B2" s="189" t="s">
        <v>196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1:18" s="1" customFormat="1" ht="87.95" customHeight="1" x14ac:dyDescent="0.2">
      <c r="A3" s="80"/>
      <c r="B3" s="54" t="s">
        <v>30</v>
      </c>
      <c r="C3" s="54" t="s">
        <v>22</v>
      </c>
      <c r="D3" s="54" t="s">
        <v>197</v>
      </c>
      <c r="E3" s="54" t="s">
        <v>198</v>
      </c>
      <c r="F3" s="54" t="s">
        <v>199</v>
      </c>
      <c r="G3" s="54" t="s">
        <v>200</v>
      </c>
      <c r="H3" s="54" t="s">
        <v>201</v>
      </c>
      <c r="I3" s="54" t="s">
        <v>202</v>
      </c>
      <c r="J3" s="81" t="s">
        <v>203</v>
      </c>
      <c r="K3" s="54" t="s">
        <v>204</v>
      </c>
      <c r="L3" s="54" t="s">
        <v>205</v>
      </c>
      <c r="M3" s="54" t="s">
        <v>206</v>
      </c>
      <c r="N3" s="54" t="s">
        <v>207</v>
      </c>
      <c r="O3" s="81" t="s">
        <v>208</v>
      </c>
      <c r="P3" s="81" t="s">
        <v>209</v>
      </c>
      <c r="Q3" s="54" t="s">
        <v>210</v>
      </c>
    </row>
    <row r="4" spans="1:18" s="66" customFormat="1" ht="11.1" customHeight="1" x14ac:dyDescent="0.2">
      <c r="A4" s="19"/>
      <c r="B4" s="20" t="s">
        <v>24</v>
      </c>
      <c r="C4" s="20" t="s">
        <v>25</v>
      </c>
      <c r="D4" s="20" t="s">
        <v>26</v>
      </c>
      <c r="E4" s="20" t="s">
        <v>33</v>
      </c>
      <c r="F4" s="20" t="s">
        <v>211</v>
      </c>
      <c r="G4" s="20" t="s">
        <v>168</v>
      </c>
      <c r="H4" s="20" t="s">
        <v>169</v>
      </c>
      <c r="I4" s="20" t="s">
        <v>170</v>
      </c>
      <c r="J4" s="20" t="s">
        <v>171</v>
      </c>
      <c r="K4" s="20" t="s">
        <v>172</v>
      </c>
      <c r="L4" s="20" t="s">
        <v>173</v>
      </c>
      <c r="M4" s="20" t="s">
        <v>174</v>
      </c>
      <c r="N4" s="20" t="s">
        <v>8</v>
      </c>
      <c r="O4" s="20" t="s">
        <v>212</v>
      </c>
      <c r="P4" s="20" t="s">
        <v>213</v>
      </c>
      <c r="Q4" s="20" t="s">
        <v>214</v>
      </c>
    </row>
    <row r="5" spans="1:18" s="25" customFormat="1" ht="63" customHeight="1" x14ac:dyDescent="0.2">
      <c r="A5" s="26"/>
      <c r="B5" s="82" t="s">
        <v>215</v>
      </c>
      <c r="C5" s="83" t="s">
        <v>216</v>
      </c>
      <c r="D5" s="84" t="s">
        <v>217</v>
      </c>
      <c r="E5" s="85">
        <f>IF(E6="-",0,E6)+IF(E13="-",0,E13)+IF(E14="-",0,E14)+IF(E19="-",0,E19)+IF(E20="-",0,E20)/10000+IF(E21="-",0,E21)+IF(E23="-",0,E23)+IF(E25="-",0,E25)+IF(E26="-",0,E26)+IF(E27="-",0,E27)+IF(E32="-",0,E32)+IF(E36="-",0,E36)</f>
        <v>0</v>
      </c>
      <c r="F5" s="85">
        <f>IF(F6="-",0,F6)+IF(F13="-",0,F13)+IF(F14="-",0,F14)+IF(F19="-",0,F19)+IF(F20="-",0,F20)/10000+IF(F21="-",0,F21)+IF(F23="-",0,F23)+IF(F25="-",0,F25)+IF(F26="-",0,F26)+IF(F27="-",0,F27)+IF(F32="-",0,F32)+IF(F36="-",0,F36)</f>
        <v>0</v>
      </c>
      <c r="G5" s="85">
        <f>IF(G6="-",0,G6)+IF(G13="-",0,G13)+IF(G14="-",0,G14)+IF(G19="-",0,G19)+IF(G20="-",0,G20)/10000+IF(G21="-",0,G21)+IF(G23="-",0,G23)+IF(G25="-",0,G25)+IF(G26="-",0,G26)+IF(G27="-",0,G27)+IF(G32="-",0,G32)+IF(G36="-",0,G36)</f>
        <v>0</v>
      </c>
      <c r="H5" s="85">
        <f>IF(H6="-",0,H6) + IF(H13="-",0,H13) + IF(H14="-",0,H14) + IF(H19="-",0,H19) + IF(H20="-",0,H20) + IF(H21="-",0,H21) + IF(H23="-",0,H23) + IF(H25="-",0,H25) + IF(H26="-",0,H26) + IF(H27="-",0,H27) + IF(H32="-",0,H32) + IF(H36="-",0,H36)</f>
        <v>0</v>
      </c>
      <c r="I5" s="85">
        <f>IF(I6="-",0,I6) + IF(I13="-",0,I13) + IF(I14="-",0,I14) + IF(I19="-",0,I19) + IF(I20="-",0,I20) + IF(I21="-",0,I21) + IF(I23="-",0,I23) + IF(I25="-",0,I25) + IF(I26="-",0,I26) + IF(I27="-",0,I27) + IF(I32="-",0,I32) + IF(I36="-",0,I36)</f>
        <v>0</v>
      </c>
      <c r="J5" s="84" t="s">
        <v>115</v>
      </c>
      <c r="K5" s="85">
        <f>IF(K6="-",0,K6) + IF(K13="-",0,K13) + IF(K14="-",0,K14) + IF(K19="-",0,K19) + IF(K20="-",0,K20) + IF(K21="-",0,K21) + IF(K23="-",0,K23) + IF(K25="-",0,K25) + IF(K26="-",0,K26) + IF(K27="-",0,K27) + IF(K32="-",0,K32) + IF(K36="-",0,K36)</f>
        <v>0</v>
      </c>
      <c r="L5" s="85">
        <f>IF(L6="-",0,L6) + IF(L13="-",0,L13) + IF(L14="-",0,L14) + IF(L19="-",0,L19) + IF(L20="-",0,L20) + IF(L21="-",0,L21) + IF(L23="-",0,L23) + IF(L25="-",0,L25) + IF(L26="-",0,L26) + IF(L27="-",0,L27) + IF(L32="-",0,L32) + IF(L36="-",0,L36)</f>
        <v>0</v>
      </c>
      <c r="M5" s="62">
        <f>IF(M6="-",0,M6) + IF(M13="-",0,M13) + IF(M14="-",0,M14) + IF(M19="-",0,M19) + IF(M20="-",0,M20) + IF(M21="-",0,M21) + IF(M23="-",0,M23) + IF(M25="-",0,M25) + IF(M26="-",0,M26) + IF(M27="-",0,M27) + IF(M32="-",0,M32) + IF(M36="-",0,M36)</f>
        <v>0</v>
      </c>
      <c r="N5" s="84" t="s">
        <v>115</v>
      </c>
      <c r="O5" s="85">
        <f>IF(O6="-",0,O6) + IF(O13="-",0,O13) + IF(O14="-",0,O14) + IF(O19="-",0,O19) + IF(O20="-",0,O20) + IF(O21="-",0,O21) + IF(O23="-",0,O23) + IF(O25="-",0,O25) + IF(O26="-",0,O26) + IF(O27="-",0,O27) + IF(O32="-",0,O32) + IF(O36="-",0,O36)</f>
        <v>0</v>
      </c>
      <c r="P5" s="85">
        <f>IF(P6="-",0,P6) + IF(P13="-",0,P13) + IF(P14="-",0,P14) + IF(P19="-",0,P19) + IF(P20="-",0,P20) + IF(P21="-",0,P21) + IF(P23="-",0,P23) + IF(P25="-",0,P25) + IF(P26="-",0,P26) + IF(P27="-",0,P27) + IF(P32="-",0,P32) + IF(P36="-",0,P36)</f>
        <v>0</v>
      </c>
      <c r="Q5" s="86">
        <f>IF(Q6="-",0,Q6) + IF(Q13="-",0,Q13) + IF(Q14="-",0,Q14) + IF(Q19="-",0,Q19) + IF(Q20="-",0,Q20) + IF(Q21="-",0,Q21) + IF(Q23="-",0,Q23) + IF(Q25="-",0,Q25) + IF(Q26="-",0,Q26) + IF(Q27="-",0,Q27) + IF(Q32="-",0,Q32) + IF(Q36="-",0,Q36)</f>
        <v>0</v>
      </c>
    </row>
    <row r="6" spans="1:18" s="1" customFormat="1" ht="26.1" customHeight="1" x14ac:dyDescent="0.2">
      <c r="A6" s="14"/>
      <c r="B6" s="22" t="s">
        <v>218</v>
      </c>
      <c r="C6" s="87" t="s">
        <v>219</v>
      </c>
      <c r="D6" s="54" t="s">
        <v>217</v>
      </c>
      <c r="E6" s="88" t="s">
        <v>112</v>
      </c>
      <c r="F6" s="88" t="s">
        <v>112</v>
      </c>
      <c r="G6" s="88" t="s">
        <v>112</v>
      </c>
      <c r="H6" s="88" t="s">
        <v>112</v>
      </c>
      <c r="I6" s="88" t="s">
        <v>112</v>
      </c>
      <c r="J6" s="89">
        <f t="shared" ref="J6:J19" si="0">IF((IF(G6="-",0,G6))=0,0,(IF(I6="-",0,I6))/(IF(G6="-",0,G6)))</f>
        <v>0</v>
      </c>
      <c r="K6" s="88" t="s">
        <v>112</v>
      </c>
      <c r="L6" s="88" t="s">
        <v>112</v>
      </c>
      <c r="M6" s="33">
        <v>0</v>
      </c>
      <c r="N6" s="89">
        <f t="shared" ref="N6:N36" si="1">IF((IF(L6="-",0,L6))=0,0,(IF((M6 * 1000)="-",0,(M6 * 1000)))/(IF(L6="-",0,L6)))</f>
        <v>0</v>
      </c>
      <c r="O6" s="88" t="s">
        <v>112</v>
      </c>
      <c r="P6" s="88" t="s">
        <v>112</v>
      </c>
      <c r="Q6" s="90">
        <f t="shared" ref="Q6:Q36" si="2">IF(H6="-",0,H6)+IF(I6="-",0,I6)+IF(K6="-",0,K6)-IF(L6="-",0,L6)-IF(O6="-",0,O6)-IF(P6="-",0,P6)</f>
        <v>0</v>
      </c>
    </row>
    <row r="7" spans="1:18" s="1" customFormat="1" ht="26.1" customHeight="1" x14ac:dyDescent="0.2">
      <c r="A7" s="30"/>
      <c r="B7" s="31" t="s">
        <v>220</v>
      </c>
      <c r="C7" s="87" t="s">
        <v>221</v>
      </c>
      <c r="D7" s="54" t="s">
        <v>217</v>
      </c>
      <c r="E7" s="88" t="s">
        <v>112</v>
      </c>
      <c r="F7" s="88" t="s">
        <v>112</v>
      </c>
      <c r="G7" s="88" t="s">
        <v>112</v>
      </c>
      <c r="H7" s="88" t="s">
        <v>112</v>
      </c>
      <c r="I7" s="88" t="s">
        <v>112</v>
      </c>
      <c r="J7" s="89">
        <f t="shared" si="0"/>
        <v>0</v>
      </c>
      <c r="K7" s="88" t="s">
        <v>112</v>
      </c>
      <c r="L7" s="88" t="s">
        <v>112</v>
      </c>
      <c r="M7" s="33">
        <v>0</v>
      </c>
      <c r="N7" s="89">
        <f t="shared" si="1"/>
        <v>0</v>
      </c>
      <c r="O7" s="88" t="s">
        <v>112</v>
      </c>
      <c r="P7" s="88" t="s">
        <v>112</v>
      </c>
      <c r="Q7" s="90">
        <f t="shared" si="2"/>
        <v>0</v>
      </c>
    </row>
    <row r="8" spans="1:18" s="1" customFormat="1" ht="12.95" customHeight="1" x14ac:dyDescent="0.2">
      <c r="A8" s="30"/>
      <c r="B8" s="36" t="s">
        <v>222</v>
      </c>
      <c r="C8" s="87" t="s">
        <v>223</v>
      </c>
      <c r="D8" s="54" t="s">
        <v>217</v>
      </c>
      <c r="E8" s="88" t="s">
        <v>112</v>
      </c>
      <c r="F8" s="88" t="s">
        <v>112</v>
      </c>
      <c r="G8" s="88" t="s">
        <v>112</v>
      </c>
      <c r="H8" s="88" t="s">
        <v>112</v>
      </c>
      <c r="I8" s="88" t="s">
        <v>112</v>
      </c>
      <c r="J8" s="89">
        <f t="shared" si="0"/>
        <v>0</v>
      </c>
      <c r="K8" s="88" t="s">
        <v>112</v>
      </c>
      <c r="L8" s="88" t="s">
        <v>112</v>
      </c>
      <c r="M8" s="33">
        <v>0</v>
      </c>
      <c r="N8" s="89">
        <f t="shared" si="1"/>
        <v>0</v>
      </c>
      <c r="O8" s="88" t="s">
        <v>112</v>
      </c>
      <c r="P8" s="88" t="s">
        <v>112</v>
      </c>
      <c r="Q8" s="90">
        <f t="shared" si="2"/>
        <v>0</v>
      </c>
    </row>
    <row r="9" spans="1:18" s="1" customFormat="1" ht="12.95" customHeight="1" x14ac:dyDescent="0.2">
      <c r="A9" s="30"/>
      <c r="B9" s="31" t="s">
        <v>224</v>
      </c>
      <c r="C9" s="87" t="s">
        <v>225</v>
      </c>
      <c r="D9" s="54" t="s">
        <v>217</v>
      </c>
      <c r="E9" s="88" t="s">
        <v>112</v>
      </c>
      <c r="F9" s="88" t="s">
        <v>112</v>
      </c>
      <c r="G9" s="88" t="s">
        <v>112</v>
      </c>
      <c r="H9" s="88" t="s">
        <v>112</v>
      </c>
      <c r="I9" s="88" t="s">
        <v>112</v>
      </c>
      <c r="J9" s="89">
        <f t="shared" si="0"/>
        <v>0</v>
      </c>
      <c r="K9" s="88" t="s">
        <v>112</v>
      </c>
      <c r="L9" s="88" t="s">
        <v>112</v>
      </c>
      <c r="M9" s="33">
        <v>0</v>
      </c>
      <c r="N9" s="89">
        <f t="shared" si="1"/>
        <v>0</v>
      </c>
      <c r="O9" s="88" t="s">
        <v>112</v>
      </c>
      <c r="P9" s="88" t="s">
        <v>112</v>
      </c>
      <c r="Q9" s="90">
        <f t="shared" si="2"/>
        <v>0</v>
      </c>
    </row>
    <row r="10" spans="1:18" s="1" customFormat="1" ht="12.95" customHeight="1" x14ac:dyDescent="0.2">
      <c r="A10" s="30"/>
      <c r="B10" s="31" t="s">
        <v>226</v>
      </c>
      <c r="C10" s="87" t="s">
        <v>227</v>
      </c>
      <c r="D10" s="54" t="s">
        <v>217</v>
      </c>
      <c r="E10" s="88" t="s">
        <v>112</v>
      </c>
      <c r="F10" s="88" t="s">
        <v>112</v>
      </c>
      <c r="G10" s="88" t="s">
        <v>112</v>
      </c>
      <c r="H10" s="88" t="s">
        <v>112</v>
      </c>
      <c r="I10" s="88" t="s">
        <v>112</v>
      </c>
      <c r="J10" s="89">
        <f t="shared" si="0"/>
        <v>0</v>
      </c>
      <c r="K10" s="88" t="s">
        <v>112</v>
      </c>
      <c r="L10" s="88" t="s">
        <v>112</v>
      </c>
      <c r="M10" s="33">
        <v>0</v>
      </c>
      <c r="N10" s="89">
        <f t="shared" si="1"/>
        <v>0</v>
      </c>
      <c r="O10" s="88" t="s">
        <v>112</v>
      </c>
      <c r="P10" s="88" t="s">
        <v>112</v>
      </c>
      <c r="Q10" s="90">
        <f t="shared" si="2"/>
        <v>0</v>
      </c>
    </row>
    <row r="11" spans="1:18" s="1" customFormat="1" ht="12.95" customHeight="1" x14ac:dyDescent="0.2">
      <c r="A11" s="14"/>
      <c r="B11" s="46" t="s">
        <v>228</v>
      </c>
      <c r="C11" s="87" t="s">
        <v>229</v>
      </c>
      <c r="D11" s="54" t="s">
        <v>217</v>
      </c>
      <c r="E11" s="88" t="s">
        <v>112</v>
      </c>
      <c r="F11" s="88" t="s">
        <v>112</v>
      </c>
      <c r="G11" s="88" t="s">
        <v>112</v>
      </c>
      <c r="H11" s="88" t="s">
        <v>112</v>
      </c>
      <c r="I11" s="88" t="s">
        <v>112</v>
      </c>
      <c r="J11" s="89">
        <f t="shared" si="0"/>
        <v>0</v>
      </c>
      <c r="K11" s="88" t="s">
        <v>112</v>
      </c>
      <c r="L11" s="88" t="s">
        <v>112</v>
      </c>
      <c r="M11" s="33">
        <v>0</v>
      </c>
      <c r="N11" s="89">
        <f t="shared" si="1"/>
        <v>0</v>
      </c>
      <c r="O11" s="88" t="s">
        <v>112</v>
      </c>
      <c r="P11" s="88" t="s">
        <v>112</v>
      </c>
      <c r="Q11" s="90">
        <f t="shared" si="2"/>
        <v>0</v>
      </c>
    </row>
    <row r="12" spans="1:18" s="1" customFormat="1" ht="12.95" customHeight="1" x14ac:dyDescent="0.2">
      <c r="A12" s="14"/>
      <c r="B12" s="46" t="s">
        <v>230</v>
      </c>
      <c r="C12" s="87" t="s">
        <v>231</v>
      </c>
      <c r="D12" s="54" t="s">
        <v>217</v>
      </c>
      <c r="E12" s="88" t="s">
        <v>112</v>
      </c>
      <c r="F12" s="88" t="s">
        <v>112</v>
      </c>
      <c r="G12" s="88" t="s">
        <v>112</v>
      </c>
      <c r="H12" s="88" t="s">
        <v>112</v>
      </c>
      <c r="I12" s="88" t="s">
        <v>112</v>
      </c>
      <c r="J12" s="89">
        <f t="shared" si="0"/>
        <v>0</v>
      </c>
      <c r="K12" s="88" t="s">
        <v>112</v>
      </c>
      <c r="L12" s="88" t="s">
        <v>112</v>
      </c>
      <c r="M12" s="33">
        <v>0</v>
      </c>
      <c r="N12" s="89">
        <f t="shared" si="1"/>
        <v>0</v>
      </c>
      <c r="O12" s="88" t="s">
        <v>112</v>
      </c>
      <c r="P12" s="88" t="s">
        <v>112</v>
      </c>
      <c r="Q12" s="90">
        <f t="shared" si="2"/>
        <v>0</v>
      </c>
    </row>
    <row r="13" spans="1:18" s="1" customFormat="1" ht="12.95" customHeight="1" x14ac:dyDescent="0.2">
      <c r="A13" s="14"/>
      <c r="B13" s="22" t="s">
        <v>232</v>
      </c>
      <c r="C13" s="87" t="s">
        <v>233</v>
      </c>
      <c r="D13" s="54" t="s">
        <v>217</v>
      </c>
      <c r="E13" s="88" t="s">
        <v>112</v>
      </c>
      <c r="F13" s="88" t="s">
        <v>112</v>
      </c>
      <c r="G13" s="88" t="s">
        <v>112</v>
      </c>
      <c r="H13" s="88" t="s">
        <v>112</v>
      </c>
      <c r="I13" s="88" t="s">
        <v>112</v>
      </c>
      <c r="J13" s="89">
        <f t="shared" si="0"/>
        <v>0</v>
      </c>
      <c r="K13" s="88" t="s">
        <v>112</v>
      </c>
      <c r="L13" s="88" t="s">
        <v>112</v>
      </c>
      <c r="M13" s="33">
        <v>0</v>
      </c>
      <c r="N13" s="89">
        <f t="shared" si="1"/>
        <v>0</v>
      </c>
      <c r="O13" s="88" t="s">
        <v>112</v>
      </c>
      <c r="P13" s="88" t="s">
        <v>112</v>
      </c>
      <c r="Q13" s="90">
        <f t="shared" si="2"/>
        <v>0</v>
      </c>
    </row>
    <row r="14" spans="1:18" s="1" customFormat="1" ht="12.95" customHeight="1" x14ac:dyDescent="0.2">
      <c r="A14" s="14"/>
      <c r="B14" s="91" t="s">
        <v>234</v>
      </c>
      <c r="C14" s="87" t="s">
        <v>235</v>
      </c>
      <c r="D14" s="54" t="s">
        <v>217</v>
      </c>
      <c r="E14" s="88" t="s">
        <v>112</v>
      </c>
      <c r="F14" s="88" t="s">
        <v>112</v>
      </c>
      <c r="G14" s="88" t="s">
        <v>112</v>
      </c>
      <c r="H14" s="88" t="s">
        <v>112</v>
      </c>
      <c r="I14" s="88" t="s">
        <v>112</v>
      </c>
      <c r="J14" s="89">
        <f t="shared" si="0"/>
        <v>0</v>
      </c>
      <c r="K14" s="88" t="s">
        <v>112</v>
      </c>
      <c r="L14" s="88" t="s">
        <v>112</v>
      </c>
      <c r="M14" s="33">
        <v>0</v>
      </c>
      <c r="N14" s="89">
        <f t="shared" si="1"/>
        <v>0</v>
      </c>
      <c r="O14" s="88" t="s">
        <v>112</v>
      </c>
      <c r="P14" s="88" t="s">
        <v>112</v>
      </c>
      <c r="Q14" s="90">
        <f t="shared" si="2"/>
        <v>0</v>
      </c>
    </row>
    <row r="15" spans="1:18" s="1" customFormat="1" ht="26.1" customHeight="1" x14ac:dyDescent="0.2">
      <c r="A15" s="14"/>
      <c r="B15" s="46" t="s">
        <v>236</v>
      </c>
      <c r="C15" s="87" t="s">
        <v>237</v>
      </c>
      <c r="D15" s="54" t="s">
        <v>217</v>
      </c>
      <c r="E15" s="88" t="s">
        <v>112</v>
      </c>
      <c r="F15" s="88" t="s">
        <v>112</v>
      </c>
      <c r="G15" s="88" t="s">
        <v>112</v>
      </c>
      <c r="H15" s="88" t="s">
        <v>112</v>
      </c>
      <c r="I15" s="88" t="s">
        <v>112</v>
      </c>
      <c r="J15" s="89">
        <f t="shared" si="0"/>
        <v>0</v>
      </c>
      <c r="K15" s="88" t="s">
        <v>112</v>
      </c>
      <c r="L15" s="88" t="s">
        <v>112</v>
      </c>
      <c r="M15" s="33">
        <v>0</v>
      </c>
      <c r="N15" s="89">
        <f t="shared" si="1"/>
        <v>0</v>
      </c>
      <c r="O15" s="88" t="s">
        <v>112</v>
      </c>
      <c r="P15" s="88" t="s">
        <v>112</v>
      </c>
      <c r="Q15" s="90">
        <f t="shared" si="2"/>
        <v>0</v>
      </c>
    </row>
    <row r="16" spans="1:18" s="1" customFormat="1" ht="12.95" customHeight="1" x14ac:dyDescent="0.2">
      <c r="A16" s="14"/>
      <c r="B16" s="46" t="s">
        <v>238</v>
      </c>
      <c r="C16" s="87" t="s">
        <v>239</v>
      </c>
      <c r="D16" s="54" t="s">
        <v>217</v>
      </c>
      <c r="E16" s="88" t="s">
        <v>112</v>
      </c>
      <c r="F16" s="88" t="s">
        <v>112</v>
      </c>
      <c r="G16" s="88" t="s">
        <v>112</v>
      </c>
      <c r="H16" s="88" t="s">
        <v>112</v>
      </c>
      <c r="I16" s="88" t="s">
        <v>112</v>
      </c>
      <c r="J16" s="89">
        <f t="shared" si="0"/>
        <v>0</v>
      </c>
      <c r="K16" s="88" t="s">
        <v>112</v>
      </c>
      <c r="L16" s="88" t="s">
        <v>112</v>
      </c>
      <c r="M16" s="33">
        <v>0</v>
      </c>
      <c r="N16" s="89">
        <f t="shared" si="1"/>
        <v>0</v>
      </c>
      <c r="O16" s="88" t="s">
        <v>112</v>
      </c>
      <c r="P16" s="88" t="s">
        <v>112</v>
      </c>
      <c r="Q16" s="90">
        <f t="shared" si="2"/>
        <v>0</v>
      </c>
    </row>
    <row r="17" spans="1:17" s="1" customFormat="1" ht="12.95" customHeight="1" x14ac:dyDescent="0.2">
      <c r="A17" s="14"/>
      <c r="B17" s="75" t="s">
        <v>240</v>
      </c>
      <c r="C17" s="87" t="s">
        <v>241</v>
      </c>
      <c r="D17" s="54" t="s">
        <v>217</v>
      </c>
      <c r="E17" s="88" t="s">
        <v>112</v>
      </c>
      <c r="F17" s="88" t="s">
        <v>112</v>
      </c>
      <c r="G17" s="88" t="s">
        <v>112</v>
      </c>
      <c r="H17" s="88" t="s">
        <v>112</v>
      </c>
      <c r="I17" s="88" t="s">
        <v>112</v>
      </c>
      <c r="J17" s="89">
        <f t="shared" si="0"/>
        <v>0</v>
      </c>
      <c r="K17" s="88" t="s">
        <v>112</v>
      </c>
      <c r="L17" s="88" t="s">
        <v>112</v>
      </c>
      <c r="M17" s="33">
        <v>0</v>
      </c>
      <c r="N17" s="89">
        <f t="shared" si="1"/>
        <v>0</v>
      </c>
      <c r="O17" s="88" t="s">
        <v>112</v>
      </c>
      <c r="P17" s="88" t="s">
        <v>112</v>
      </c>
      <c r="Q17" s="90">
        <f t="shared" si="2"/>
        <v>0</v>
      </c>
    </row>
    <row r="18" spans="1:17" s="1" customFormat="1" ht="12.95" customHeight="1" x14ac:dyDescent="0.2">
      <c r="A18" s="14"/>
      <c r="B18" s="46" t="s">
        <v>242</v>
      </c>
      <c r="C18" s="87" t="s">
        <v>243</v>
      </c>
      <c r="D18" s="54" t="s">
        <v>217</v>
      </c>
      <c r="E18" s="88" t="s">
        <v>112</v>
      </c>
      <c r="F18" s="88" t="s">
        <v>112</v>
      </c>
      <c r="G18" s="88" t="s">
        <v>112</v>
      </c>
      <c r="H18" s="88" t="s">
        <v>112</v>
      </c>
      <c r="I18" s="88" t="s">
        <v>112</v>
      </c>
      <c r="J18" s="89">
        <f t="shared" si="0"/>
        <v>0</v>
      </c>
      <c r="K18" s="88" t="s">
        <v>112</v>
      </c>
      <c r="L18" s="88" t="s">
        <v>112</v>
      </c>
      <c r="M18" s="33">
        <v>0</v>
      </c>
      <c r="N18" s="89">
        <f t="shared" si="1"/>
        <v>0</v>
      </c>
      <c r="O18" s="88" t="s">
        <v>112</v>
      </c>
      <c r="P18" s="88" t="s">
        <v>112</v>
      </c>
      <c r="Q18" s="90">
        <f t="shared" si="2"/>
        <v>0</v>
      </c>
    </row>
    <row r="19" spans="1:17" s="1" customFormat="1" ht="12.95" customHeight="1" x14ac:dyDescent="0.2">
      <c r="A19" s="14"/>
      <c r="B19" s="22" t="s">
        <v>244</v>
      </c>
      <c r="C19" s="87" t="s">
        <v>245</v>
      </c>
      <c r="D19" s="54" t="s">
        <v>217</v>
      </c>
      <c r="E19" s="88" t="s">
        <v>112</v>
      </c>
      <c r="F19" s="88" t="s">
        <v>112</v>
      </c>
      <c r="G19" s="88" t="s">
        <v>112</v>
      </c>
      <c r="H19" s="88" t="s">
        <v>112</v>
      </c>
      <c r="I19" s="88" t="s">
        <v>112</v>
      </c>
      <c r="J19" s="89">
        <f t="shared" si="0"/>
        <v>0</v>
      </c>
      <c r="K19" s="88" t="s">
        <v>112</v>
      </c>
      <c r="L19" s="88" t="s">
        <v>112</v>
      </c>
      <c r="M19" s="33">
        <v>0</v>
      </c>
      <c r="N19" s="89">
        <f t="shared" si="1"/>
        <v>0</v>
      </c>
      <c r="O19" s="88" t="s">
        <v>112</v>
      </c>
      <c r="P19" s="88" t="s">
        <v>112</v>
      </c>
      <c r="Q19" s="90">
        <f t="shared" si="2"/>
        <v>0</v>
      </c>
    </row>
    <row r="20" spans="1:17" s="1" customFormat="1" ht="38.1" customHeight="1" x14ac:dyDescent="0.2">
      <c r="A20" s="14"/>
      <c r="B20" s="22" t="s">
        <v>246</v>
      </c>
      <c r="C20" s="87" t="s">
        <v>247</v>
      </c>
      <c r="D20" s="54" t="s">
        <v>217</v>
      </c>
      <c r="E20" s="88" t="s">
        <v>112</v>
      </c>
      <c r="F20" s="88" t="s">
        <v>112</v>
      </c>
      <c r="G20" s="88" t="s">
        <v>112</v>
      </c>
      <c r="H20" s="88" t="s">
        <v>112</v>
      </c>
      <c r="I20" s="88" t="s">
        <v>112</v>
      </c>
      <c r="J20" s="89">
        <f>(IF((IF(G20="-",0,G20))=0,0,(IF(I20="-",0,I20))/(IF(G20="-",0,G20))))*100</f>
        <v>0</v>
      </c>
      <c r="K20" s="88" t="s">
        <v>112</v>
      </c>
      <c r="L20" s="88" t="s">
        <v>112</v>
      </c>
      <c r="M20" s="33">
        <v>0</v>
      </c>
      <c r="N20" s="89">
        <f t="shared" si="1"/>
        <v>0</v>
      </c>
      <c r="O20" s="88" t="s">
        <v>112</v>
      </c>
      <c r="P20" s="88" t="s">
        <v>112</v>
      </c>
      <c r="Q20" s="90">
        <f t="shared" si="2"/>
        <v>0</v>
      </c>
    </row>
    <row r="21" spans="1:17" s="1" customFormat="1" ht="12.95" customHeight="1" x14ac:dyDescent="0.2">
      <c r="A21" s="14"/>
      <c r="B21" s="22" t="s">
        <v>248</v>
      </c>
      <c r="C21" s="87" t="s">
        <v>249</v>
      </c>
      <c r="D21" s="54" t="s">
        <v>217</v>
      </c>
      <c r="E21" s="88" t="s">
        <v>112</v>
      </c>
      <c r="F21" s="88" t="s">
        <v>112</v>
      </c>
      <c r="G21" s="88" t="s">
        <v>112</v>
      </c>
      <c r="H21" s="88" t="s">
        <v>112</v>
      </c>
      <c r="I21" s="88" t="s">
        <v>112</v>
      </c>
      <c r="J21" s="89">
        <f t="shared" ref="J21:J26" si="3">IF((IF(G21="-",0,G21))=0,0,(IF(I21="-",0,I21))/(IF(G21="-",0,G21)))</f>
        <v>0</v>
      </c>
      <c r="K21" s="88" t="s">
        <v>112</v>
      </c>
      <c r="L21" s="88" t="s">
        <v>112</v>
      </c>
      <c r="M21" s="33">
        <v>0</v>
      </c>
      <c r="N21" s="89">
        <f t="shared" si="1"/>
        <v>0</v>
      </c>
      <c r="O21" s="88" t="s">
        <v>112</v>
      </c>
      <c r="P21" s="88" t="s">
        <v>112</v>
      </c>
      <c r="Q21" s="90">
        <f t="shared" si="2"/>
        <v>0</v>
      </c>
    </row>
    <row r="22" spans="1:17" s="1" customFormat="1" ht="12.95" customHeight="1" x14ac:dyDescent="0.2">
      <c r="A22" s="14"/>
      <c r="B22" s="31" t="s">
        <v>250</v>
      </c>
      <c r="C22" s="87" t="s">
        <v>251</v>
      </c>
      <c r="D22" s="54" t="s">
        <v>217</v>
      </c>
      <c r="E22" s="88" t="s">
        <v>112</v>
      </c>
      <c r="F22" s="88" t="s">
        <v>112</v>
      </c>
      <c r="G22" s="88" t="s">
        <v>112</v>
      </c>
      <c r="H22" s="88" t="s">
        <v>112</v>
      </c>
      <c r="I22" s="88" t="s">
        <v>112</v>
      </c>
      <c r="J22" s="89">
        <f t="shared" si="3"/>
        <v>0</v>
      </c>
      <c r="K22" s="88" t="s">
        <v>112</v>
      </c>
      <c r="L22" s="88" t="s">
        <v>112</v>
      </c>
      <c r="M22" s="33">
        <v>0</v>
      </c>
      <c r="N22" s="89">
        <f t="shared" si="1"/>
        <v>0</v>
      </c>
      <c r="O22" s="88" t="s">
        <v>112</v>
      </c>
      <c r="P22" s="88" t="s">
        <v>112</v>
      </c>
      <c r="Q22" s="90">
        <f t="shared" si="2"/>
        <v>0</v>
      </c>
    </row>
    <row r="23" spans="1:17" s="1" customFormat="1" ht="12.95" customHeight="1" x14ac:dyDescent="0.2">
      <c r="A23" s="14"/>
      <c r="B23" s="22" t="s">
        <v>252</v>
      </c>
      <c r="C23" s="87" t="s">
        <v>253</v>
      </c>
      <c r="D23" s="54" t="s">
        <v>217</v>
      </c>
      <c r="E23" s="88" t="s">
        <v>112</v>
      </c>
      <c r="F23" s="88" t="s">
        <v>112</v>
      </c>
      <c r="G23" s="88" t="s">
        <v>112</v>
      </c>
      <c r="H23" s="88" t="s">
        <v>112</v>
      </c>
      <c r="I23" s="88" t="s">
        <v>112</v>
      </c>
      <c r="J23" s="89">
        <f t="shared" si="3"/>
        <v>0</v>
      </c>
      <c r="K23" s="88" t="s">
        <v>112</v>
      </c>
      <c r="L23" s="88" t="s">
        <v>112</v>
      </c>
      <c r="M23" s="33">
        <v>0</v>
      </c>
      <c r="N23" s="89">
        <f t="shared" si="1"/>
        <v>0</v>
      </c>
      <c r="O23" s="88" t="s">
        <v>112</v>
      </c>
      <c r="P23" s="88" t="s">
        <v>112</v>
      </c>
      <c r="Q23" s="90">
        <f t="shared" si="2"/>
        <v>0</v>
      </c>
    </row>
    <row r="24" spans="1:17" s="1" customFormat="1" ht="12.95" customHeight="1" x14ac:dyDescent="0.2">
      <c r="A24" s="14"/>
      <c r="B24" s="31" t="s">
        <v>254</v>
      </c>
      <c r="C24" s="87" t="s">
        <v>255</v>
      </c>
      <c r="D24" s="54" t="s">
        <v>217</v>
      </c>
      <c r="E24" s="88" t="s">
        <v>112</v>
      </c>
      <c r="F24" s="88" t="s">
        <v>112</v>
      </c>
      <c r="G24" s="88" t="s">
        <v>112</v>
      </c>
      <c r="H24" s="88" t="s">
        <v>112</v>
      </c>
      <c r="I24" s="88" t="s">
        <v>112</v>
      </c>
      <c r="J24" s="89">
        <f t="shared" si="3"/>
        <v>0</v>
      </c>
      <c r="K24" s="88" t="s">
        <v>112</v>
      </c>
      <c r="L24" s="88" t="s">
        <v>112</v>
      </c>
      <c r="M24" s="33">
        <v>0</v>
      </c>
      <c r="N24" s="89">
        <f t="shared" si="1"/>
        <v>0</v>
      </c>
      <c r="O24" s="88" t="s">
        <v>112</v>
      </c>
      <c r="P24" s="88" t="s">
        <v>112</v>
      </c>
      <c r="Q24" s="90">
        <f t="shared" si="2"/>
        <v>0</v>
      </c>
    </row>
    <row r="25" spans="1:17" s="1" customFormat="1" ht="26.1" customHeight="1" x14ac:dyDescent="0.2">
      <c r="A25" s="14"/>
      <c r="B25" s="22" t="s">
        <v>256</v>
      </c>
      <c r="C25" s="87" t="s">
        <v>257</v>
      </c>
      <c r="D25" s="54" t="s">
        <v>217</v>
      </c>
      <c r="E25" s="88" t="s">
        <v>112</v>
      </c>
      <c r="F25" s="88" t="s">
        <v>112</v>
      </c>
      <c r="G25" s="88" t="s">
        <v>112</v>
      </c>
      <c r="H25" s="88" t="s">
        <v>112</v>
      </c>
      <c r="I25" s="88" t="s">
        <v>112</v>
      </c>
      <c r="J25" s="89">
        <f t="shared" si="3"/>
        <v>0</v>
      </c>
      <c r="K25" s="88" t="s">
        <v>112</v>
      </c>
      <c r="L25" s="88" t="s">
        <v>112</v>
      </c>
      <c r="M25" s="33">
        <v>0</v>
      </c>
      <c r="N25" s="89">
        <f t="shared" si="1"/>
        <v>0</v>
      </c>
      <c r="O25" s="88" t="s">
        <v>112</v>
      </c>
      <c r="P25" s="88" t="s">
        <v>112</v>
      </c>
      <c r="Q25" s="90">
        <f t="shared" si="2"/>
        <v>0</v>
      </c>
    </row>
    <row r="26" spans="1:17" s="1" customFormat="1" ht="12.95" customHeight="1" x14ac:dyDescent="0.2">
      <c r="A26" s="14"/>
      <c r="B26" s="22" t="s">
        <v>258</v>
      </c>
      <c r="C26" s="87" t="s">
        <v>259</v>
      </c>
      <c r="D26" s="54" t="s">
        <v>217</v>
      </c>
      <c r="E26" s="88" t="s">
        <v>112</v>
      </c>
      <c r="F26" s="88" t="s">
        <v>112</v>
      </c>
      <c r="G26" s="88" t="s">
        <v>112</v>
      </c>
      <c r="H26" s="88" t="s">
        <v>112</v>
      </c>
      <c r="I26" s="88" t="s">
        <v>112</v>
      </c>
      <c r="J26" s="89">
        <f t="shared" si="3"/>
        <v>0</v>
      </c>
      <c r="K26" s="88" t="s">
        <v>112</v>
      </c>
      <c r="L26" s="88" t="s">
        <v>112</v>
      </c>
      <c r="M26" s="33">
        <v>0</v>
      </c>
      <c r="N26" s="89">
        <f t="shared" si="1"/>
        <v>0</v>
      </c>
      <c r="O26" s="88" t="s">
        <v>112</v>
      </c>
      <c r="P26" s="88" t="s">
        <v>112</v>
      </c>
      <c r="Q26" s="90">
        <f t="shared" si="2"/>
        <v>0</v>
      </c>
    </row>
    <row r="27" spans="1:17" s="1" customFormat="1" ht="12.95" customHeight="1" x14ac:dyDescent="0.2">
      <c r="A27" s="14"/>
      <c r="B27" s="91" t="s">
        <v>260</v>
      </c>
      <c r="C27" s="87" t="s">
        <v>261</v>
      </c>
      <c r="D27" s="54" t="s">
        <v>217</v>
      </c>
      <c r="E27" s="92">
        <v>0</v>
      </c>
      <c r="F27" s="92">
        <v>0</v>
      </c>
      <c r="G27" s="88" t="s">
        <v>112</v>
      </c>
      <c r="H27" s="88" t="s">
        <v>112</v>
      </c>
      <c r="I27" s="88" t="s">
        <v>112</v>
      </c>
      <c r="J27" s="54" t="s">
        <v>115</v>
      </c>
      <c r="K27" s="88" t="s">
        <v>112</v>
      </c>
      <c r="L27" s="88" t="s">
        <v>112</v>
      </c>
      <c r="M27" s="33">
        <v>0</v>
      </c>
      <c r="N27" s="89">
        <f t="shared" si="1"/>
        <v>0</v>
      </c>
      <c r="O27" s="88" t="s">
        <v>112</v>
      </c>
      <c r="P27" s="88" t="s">
        <v>112</v>
      </c>
      <c r="Q27" s="90">
        <f t="shared" si="2"/>
        <v>0</v>
      </c>
    </row>
    <row r="28" spans="1:17" s="1" customFormat="1" ht="26.1" customHeight="1" x14ac:dyDescent="0.2">
      <c r="A28" s="30"/>
      <c r="B28" s="46" t="s">
        <v>262</v>
      </c>
      <c r="C28" s="87" t="s">
        <v>263</v>
      </c>
      <c r="D28" s="54" t="s">
        <v>217</v>
      </c>
      <c r="E28" s="54" t="s">
        <v>115</v>
      </c>
      <c r="F28" s="54" t="s">
        <v>115</v>
      </c>
      <c r="G28" s="88" t="s">
        <v>112</v>
      </c>
      <c r="H28" s="88" t="s">
        <v>112</v>
      </c>
      <c r="I28" s="88" t="s">
        <v>112</v>
      </c>
      <c r="J28" s="54" t="s">
        <v>115</v>
      </c>
      <c r="K28" s="88" t="s">
        <v>112</v>
      </c>
      <c r="L28" s="88" t="s">
        <v>112</v>
      </c>
      <c r="M28" s="33">
        <v>0</v>
      </c>
      <c r="N28" s="89">
        <f t="shared" si="1"/>
        <v>0</v>
      </c>
      <c r="O28" s="88" t="s">
        <v>112</v>
      </c>
      <c r="P28" s="88" t="s">
        <v>112</v>
      </c>
      <c r="Q28" s="90">
        <f t="shared" si="2"/>
        <v>0</v>
      </c>
    </row>
    <row r="29" spans="1:17" s="1" customFormat="1" ht="12.95" customHeight="1" x14ac:dyDescent="0.2">
      <c r="A29" s="14"/>
      <c r="B29" s="46" t="s">
        <v>264</v>
      </c>
      <c r="C29" s="87" t="s">
        <v>265</v>
      </c>
      <c r="D29" s="54" t="s">
        <v>217</v>
      </c>
      <c r="E29" s="54" t="s">
        <v>115</v>
      </c>
      <c r="F29" s="54" t="s">
        <v>115</v>
      </c>
      <c r="G29" s="88" t="s">
        <v>112</v>
      </c>
      <c r="H29" s="88" t="s">
        <v>112</v>
      </c>
      <c r="I29" s="88" t="s">
        <v>112</v>
      </c>
      <c r="J29" s="54" t="s">
        <v>115</v>
      </c>
      <c r="K29" s="88" t="s">
        <v>112</v>
      </c>
      <c r="L29" s="88" t="s">
        <v>112</v>
      </c>
      <c r="M29" s="33">
        <v>0</v>
      </c>
      <c r="N29" s="89">
        <f t="shared" si="1"/>
        <v>0</v>
      </c>
      <c r="O29" s="88" t="s">
        <v>112</v>
      </c>
      <c r="P29" s="88" t="s">
        <v>112</v>
      </c>
      <c r="Q29" s="90">
        <f t="shared" si="2"/>
        <v>0</v>
      </c>
    </row>
    <row r="30" spans="1:17" s="1" customFormat="1" ht="12.95" customHeight="1" x14ac:dyDescent="0.2">
      <c r="A30" s="14"/>
      <c r="B30" s="46" t="s">
        <v>266</v>
      </c>
      <c r="C30" s="87" t="s">
        <v>267</v>
      </c>
      <c r="D30" s="54" t="s">
        <v>217</v>
      </c>
      <c r="E30" s="54" t="s">
        <v>115</v>
      </c>
      <c r="F30" s="54" t="s">
        <v>115</v>
      </c>
      <c r="G30" s="88" t="s">
        <v>112</v>
      </c>
      <c r="H30" s="88" t="s">
        <v>112</v>
      </c>
      <c r="I30" s="88" t="s">
        <v>112</v>
      </c>
      <c r="J30" s="54" t="s">
        <v>115</v>
      </c>
      <c r="K30" s="88" t="s">
        <v>112</v>
      </c>
      <c r="L30" s="88" t="s">
        <v>112</v>
      </c>
      <c r="M30" s="33">
        <v>0</v>
      </c>
      <c r="N30" s="89">
        <f t="shared" si="1"/>
        <v>0</v>
      </c>
      <c r="O30" s="88" t="s">
        <v>112</v>
      </c>
      <c r="P30" s="88" t="s">
        <v>112</v>
      </c>
      <c r="Q30" s="90">
        <f t="shared" si="2"/>
        <v>0</v>
      </c>
    </row>
    <row r="31" spans="1:17" s="1" customFormat="1" ht="26.1" customHeight="1" x14ac:dyDescent="0.2">
      <c r="A31" s="14"/>
      <c r="B31" s="46" t="s">
        <v>268</v>
      </c>
      <c r="C31" s="87" t="s">
        <v>269</v>
      </c>
      <c r="D31" s="54" t="s">
        <v>217</v>
      </c>
      <c r="E31" s="88" t="s">
        <v>112</v>
      </c>
      <c r="F31" s="88" t="s">
        <v>112</v>
      </c>
      <c r="G31" s="88" t="s">
        <v>112</v>
      </c>
      <c r="H31" s="88" t="s">
        <v>112</v>
      </c>
      <c r="I31" s="88" t="s">
        <v>112</v>
      </c>
      <c r="J31" s="89">
        <f>IF((IF(G31="-",0,G31))=0,0,(IF(I31="-",0,I31))/(IF(G31="-",0,G31)))</f>
        <v>0</v>
      </c>
      <c r="K31" s="88" t="s">
        <v>112</v>
      </c>
      <c r="L31" s="88" t="s">
        <v>112</v>
      </c>
      <c r="M31" s="33">
        <v>0</v>
      </c>
      <c r="N31" s="89">
        <f t="shared" si="1"/>
        <v>0</v>
      </c>
      <c r="O31" s="88" t="s">
        <v>112</v>
      </c>
      <c r="P31" s="88" t="s">
        <v>112</v>
      </c>
      <c r="Q31" s="90">
        <f t="shared" si="2"/>
        <v>0</v>
      </c>
    </row>
    <row r="32" spans="1:17" s="1" customFormat="1" ht="26.1" customHeight="1" x14ac:dyDescent="0.2">
      <c r="A32" s="14"/>
      <c r="B32" s="91" t="s">
        <v>270</v>
      </c>
      <c r="C32" s="87" t="s">
        <v>271</v>
      </c>
      <c r="D32" s="54" t="s">
        <v>217</v>
      </c>
      <c r="E32" s="89">
        <f>IF(E33="-",0,E33) + IF(E34="-",0,E34) + IF(E35="-",0,E35)</f>
        <v>0</v>
      </c>
      <c r="F32" s="89">
        <f>IF(F33="-",0,F33) + IF(F34="-",0,F34) + IF(F35="-",0,F35)</f>
        <v>0</v>
      </c>
      <c r="G32" s="89">
        <f>IF(G33="-",0,G33) + IF(G34="-",0,G34) + IF(G35="-",0,G35)</f>
        <v>0</v>
      </c>
      <c r="H32" s="89">
        <f>IF(H33="-",0,H33) + IF(H34="-",0,H34) + IF(H35="-",0,H35)</f>
        <v>0</v>
      </c>
      <c r="I32" s="89">
        <f>IF(I33="-",0,I33) + IF(I34="-",0,I34) + IF(I35="-",0,I35)</f>
        <v>0</v>
      </c>
      <c r="J32" s="54" t="s">
        <v>115</v>
      </c>
      <c r="K32" s="89">
        <f>IF(K33="-",0,K33) + IF(K34="-",0,K34) + IF(K35="-",0,K35)</f>
        <v>0</v>
      </c>
      <c r="L32" s="89">
        <f>IF(L33="-",0,L33) + IF(L34="-",0,L34) + IF(L35="-",0,L35)</f>
        <v>0</v>
      </c>
      <c r="M32" s="38">
        <f>IF(M33="-",0,M33) + IF(M34="-",0,M34) + IF(M35="-",0,M35)</f>
        <v>0</v>
      </c>
      <c r="N32" s="89">
        <f t="shared" si="1"/>
        <v>0</v>
      </c>
      <c r="O32" s="89">
        <f>IF(O33="-",0,O33) + IF(O34="-",0,O34) + IF(O35="-",0,O35)</f>
        <v>0</v>
      </c>
      <c r="P32" s="89">
        <f>IF(P33="-",0,P33) + IF(P34="-",0,P34) + IF(P35="-",0,P35)</f>
        <v>0</v>
      </c>
      <c r="Q32" s="90">
        <f t="shared" si="2"/>
        <v>0</v>
      </c>
    </row>
    <row r="33" spans="1:18" s="1" customFormat="1" ht="26.1" customHeight="1" x14ac:dyDescent="0.2">
      <c r="A33" s="14"/>
      <c r="B33" s="46" t="s">
        <v>272</v>
      </c>
      <c r="C33" s="87" t="s">
        <v>273</v>
      </c>
      <c r="D33" s="54" t="s">
        <v>217</v>
      </c>
      <c r="E33" s="88" t="s">
        <v>112</v>
      </c>
      <c r="F33" s="88" t="s">
        <v>112</v>
      </c>
      <c r="G33" s="88" t="s">
        <v>112</v>
      </c>
      <c r="H33" s="88" t="s">
        <v>112</v>
      </c>
      <c r="I33" s="88" t="s">
        <v>112</v>
      </c>
      <c r="J33" s="89">
        <f>IF((IF(G33="-",0,G33))=0,0,(IF(I33="-",0,I33))/(IF(G33="-",0,G33)))</f>
        <v>0</v>
      </c>
      <c r="K33" s="88" t="s">
        <v>112</v>
      </c>
      <c r="L33" s="88" t="s">
        <v>112</v>
      </c>
      <c r="M33" s="33">
        <v>0</v>
      </c>
      <c r="N33" s="89">
        <f t="shared" si="1"/>
        <v>0</v>
      </c>
      <c r="O33" s="88" t="s">
        <v>112</v>
      </c>
      <c r="P33" s="88" t="s">
        <v>112</v>
      </c>
      <c r="Q33" s="90">
        <f t="shared" si="2"/>
        <v>0</v>
      </c>
    </row>
    <row r="34" spans="1:18" s="1" customFormat="1" ht="12.95" customHeight="1" x14ac:dyDescent="0.2">
      <c r="A34" s="14"/>
      <c r="B34" s="46" t="s">
        <v>274</v>
      </c>
      <c r="C34" s="87" t="s">
        <v>275</v>
      </c>
      <c r="D34" s="54" t="s">
        <v>217</v>
      </c>
      <c r="E34" s="88" t="s">
        <v>112</v>
      </c>
      <c r="F34" s="88" t="s">
        <v>112</v>
      </c>
      <c r="G34" s="88" t="s">
        <v>112</v>
      </c>
      <c r="H34" s="88" t="s">
        <v>112</v>
      </c>
      <c r="I34" s="88" t="s">
        <v>112</v>
      </c>
      <c r="J34" s="89">
        <f>IF((IF(G34="-",0,G34))=0,0,(IF(I34="-",0,I34))/(IF(G34="-",0,G34)))</f>
        <v>0</v>
      </c>
      <c r="K34" s="88" t="s">
        <v>112</v>
      </c>
      <c r="L34" s="88" t="s">
        <v>112</v>
      </c>
      <c r="M34" s="33">
        <v>0</v>
      </c>
      <c r="N34" s="89">
        <f t="shared" si="1"/>
        <v>0</v>
      </c>
      <c r="O34" s="88" t="s">
        <v>112</v>
      </c>
      <c r="P34" s="88" t="s">
        <v>112</v>
      </c>
      <c r="Q34" s="90">
        <f t="shared" si="2"/>
        <v>0</v>
      </c>
    </row>
    <row r="35" spans="1:18" s="1" customFormat="1" ht="26.1" customHeight="1" x14ac:dyDescent="0.2">
      <c r="A35" s="14"/>
      <c r="B35" s="46" t="s">
        <v>276</v>
      </c>
      <c r="C35" s="87" t="s">
        <v>277</v>
      </c>
      <c r="D35" s="54" t="s">
        <v>217</v>
      </c>
      <c r="E35" s="88" t="s">
        <v>112</v>
      </c>
      <c r="F35" s="88" t="s">
        <v>112</v>
      </c>
      <c r="G35" s="88" t="s">
        <v>112</v>
      </c>
      <c r="H35" s="88" t="s">
        <v>112</v>
      </c>
      <c r="I35" s="88" t="s">
        <v>112</v>
      </c>
      <c r="J35" s="89">
        <f>IF((IF(G35="-",0,G35))=0,0,(IF(I35="-",0,I35))/(IF(G35="-",0,G35)))</f>
        <v>0</v>
      </c>
      <c r="K35" s="88" t="s">
        <v>112</v>
      </c>
      <c r="L35" s="88" t="s">
        <v>112</v>
      </c>
      <c r="M35" s="33">
        <v>0</v>
      </c>
      <c r="N35" s="89">
        <f t="shared" si="1"/>
        <v>0</v>
      </c>
      <c r="O35" s="88" t="s">
        <v>112</v>
      </c>
      <c r="P35" s="88" t="s">
        <v>112</v>
      </c>
      <c r="Q35" s="90">
        <f t="shared" si="2"/>
        <v>0</v>
      </c>
    </row>
    <row r="36" spans="1:18" s="1" customFormat="1" ht="26.1" customHeight="1" x14ac:dyDescent="0.2">
      <c r="A36" s="14"/>
      <c r="B36" s="22" t="s">
        <v>278</v>
      </c>
      <c r="C36" s="93" t="s">
        <v>279</v>
      </c>
      <c r="D36" s="94" t="s">
        <v>217</v>
      </c>
      <c r="E36" s="95">
        <v>0</v>
      </c>
      <c r="F36" s="95">
        <v>0</v>
      </c>
      <c r="G36" s="96" t="s">
        <v>112</v>
      </c>
      <c r="H36" s="96" t="s">
        <v>112</v>
      </c>
      <c r="I36" s="96" t="s">
        <v>112</v>
      </c>
      <c r="J36" s="94" t="s">
        <v>115</v>
      </c>
      <c r="K36" s="96" t="s">
        <v>112</v>
      </c>
      <c r="L36" s="96" t="s">
        <v>112</v>
      </c>
      <c r="M36" s="64">
        <v>0</v>
      </c>
      <c r="N36" s="97">
        <f t="shared" si="1"/>
        <v>0</v>
      </c>
      <c r="O36" s="96" t="s">
        <v>112</v>
      </c>
      <c r="P36" s="96" t="s">
        <v>112</v>
      </c>
      <c r="Q36" s="98">
        <f t="shared" si="2"/>
        <v>0</v>
      </c>
    </row>
    <row r="37" spans="1:18" s="51" customFormat="1" ht="11.1" customHeight="1" x14ac:dyDescent="0.2">
      <c r="R37" s="52" t="s">
        <v>280</v>
      </c>
    </row>
    <row r="38" spans="1:18" s="1" customFormat="1" ht="15" customHeight="1" x14ac:dyDescent="0.2">
      <c r="B38" s="99" t="s">
        <v>281</v>
      </c>
    </row>
    <row r="39" spans="1:18" s="1" customFormat="1" ht="12.95" customHeight="1" x14ac:dyDescent="0.2">
      <c r="A39" s="80"/>
      <c r="B39" s="54" t="s">
        <v>30</v>
      </c>
      <c r="C39" s="9" t="s">
        <v>22</v>
      </c>
      <c r="D39" s="149" t="s">
        <v>282</v>
      </c>
      <c r="E39" s="149"/>
      <c r="F39" s="149" t="s">
        <v>283</v>
      </c>
      <c r="G39" s="149"/>
    </row>
    <row r="40" spans="1:18" s="100" customFormat="1" ht="11.1" customHeight="1" x14ac:dyDescent="0.2">
      <c r="A40" s="19"/>
      <c r="B40" s="20" t="s">
        <v>24</v>
      </c>
      <c r="C40" s="20" t="s">
        <v>25</v>
      </c>
      <c r="D40" s="158" t="s">
        <v>26</v>
      </c>
      <c r="E40" s="158"/>
      <c r="F40" s="158" t="s">
        <v>33</v>
      </c>
      <c r="G40" s="158"/>
    </row>
    <row r="41" spans="1:18" s="1" customFormat="1" ht="15" customHeight="1" x14ac:dyDescent="0.2">
      <c r="A41" s="26"/>
      <c r="B41" s="27" t="s">
        <v>284</v>
      </c>
      <c r="C41" s="83" t="s">
        <v>285</v>
      </c>
      <c r="D41" s="190" t="s">
        <v>115</v>
      </c>
      <c r="E41" s="190"/>
      <c r="F41" s="191" t="s">
        <v>115</v>
      </c>
      <c r="G41" s="191"/>
    </row>
    <row r="42" spans="1:18" s="1" customFormat="1" ht="26.1" customHeight="1" x14ac:dyDescent="0.2">
      <c r="A42" s="30"/>
      <c r="B42" s="31" t="s">
        <v>286</v>
      </c>
      <c r="C42" s="87" t="s">
        <v>287</v>
      </c>
      <c r="D42" s="192" t="s">
        <v>112</v>
      </c>
      <c r="E42" s="192"/>
      <c r="F42" s="180" t="s">
        <v>115</v>
      </c>
      <c r="G42" s="180"/>
    </row>
    <row r="43" spans="1:18" s="1" customFormat="1" ht="15" customHeight="1" x14ac:dyDescent="0.2">
      <c r="A43" s="30"/>
      <c r="B43" s="31" t="s">
        <v>288</v>
      </c>
      <c r="C43" s="87" t="s">
        <v>289</v>
      </c>
      <c r="D43" s="192" t="s">
        <v>112</v>
      </c>
      <c r="E43" s="192"/>
      <c r="F43" s="180" t="s">
        <v>115</v>
      </c>
      <c r="G43" s="180"/>
    </row>
    <row r="44" spans="1:18" s="1" customFormat="1" ht="15" customHeight="1" x14ac:dyDescent="0.2">
      <c r="A44" s="30"/>
      <c r="B44" s="31" t="s">
        <v>290</v>
      </c>
      <c r="C44" s="87" t="s">
        <v>291</v>
      </c>
      <c r="D44" s="192" t="s">
        <v>112</v>
      </c>
      <c r="E44" s="192"/>
      <c r="F44" s="180" t="s">
        <v>115</v>
      </c>
      <c r="G44" s="180"/>
    </row>
    <row r="45" spans="1:18" s="1" customFormat="1" ht="15" customHeight="1" x14ac:dyDescent="0.2">
      <c r="A45" s="30"/>
      <c r="B45" s="31" t="s">
        <v>292</v>
      </c>
      <c r="C45" s="87" t="s">
        <v>293</v>
      </c>
      <c r="D45" s="192" t="s">
        <v>112</v>
      </c>
      <c r="E45" s="192"/>
      <c r="F45" s="180" t="s">
        <v>115</v>
      </c>
      <c r="G45" s="180"/>
    </row>
    <row r="46" spans="1:18" s="1" customFormat="1" ht="15" customHeight="1" x14ac:dyDescent="0.2">
      <c r="A46" s="30"/>
      <c r="B46" s="31" t="s">
        <v>294</v>
      </c>
      <c r="C46" s="87" t="s">
        <v>295</v>
      </c>
      <c r="D46" s="192" t="s">
        <v>112</v>
      </c>
      <c r="E46" s="192"/>
      <c r="F46" s="180" t="s">
        <v>115</v>
      </c>
      <c r="G46" s="180"/>
    </row>
    <row r="47" spans="1:18" s="1" customFormat="1" ht="15" customHeight="1" x14ac:dyDescent="0.2">
      <c r="A47" s="26"/>
      <c r="B47" s="27" t="s">
        <v>296</v>
      </c>
      <c r="C47" s="103" t="s">
        <v>297</v>
      </c>
      <c r="D47" s="193" t="s">
        <v>112</v>
      </c>
      <c r="E47" s="193"/>
      <c r="F47" s="180" t="s">
        <v>115</v>
      </c>
      <c r="G47" s="180"/>
    </row>
    <row r="48" spans="1:18" s="1" customFormat="1" ht="15" customHeight="1" x14ac:dyDescent="0.2">
      <c r="A48" s="26"/>
      <c r="B48" s="27" t="s">
        <v>298</v>
      </c>
      <c r="C48" s="103" t="s">
        <v>299</v>
      </c>
      <c r="D48" s="193" t="s">
        <v>112</v>
      </c>
      <c r="E48" s="193"/>
      <c r="F48" s="194">
        <v>0</v>
      </c>
      <c r="G48" s="194"/>
    </row>
    <row r="49" spans="1:18" s="1" customFormat="1" ht="26.1" customHeight="1" x14ac:dyDescent="0.2">
      <c r="A49" s="30"/>
      <c r="B49" s="31" t="s">
        <v>300</v>
      </c>
      <c r="C49" s="87" t="s">
        <v>301</v>
      </c>
      <c r="D49" s="192" t="s">
        <v>112</v>
      </c>
      <c r="E49" s="192"/>
      <c r="F49" s="195">
        <v>0</v>
      </c>
      <c r="G49" s="195"/>
    </row>
    <row r="50" spans="1:18" s="1" customFormat="1" ht="15" customHeight="1" x14ac:dyDescent="0.2">
      <c r="A50" s="30"/>
      <c r="B50" s="31" t="s">
        <v>302</v>
      </c>
      <c r="C50" s="87" t="s">
        <v>303</v>
      </c>
      <c r="D50" s="192" t="s">
        <v>112</v>
      </c>
      <c r="E50" s="192"/>
      <c r="F50" s="195">
        <v>0</v>
      </c>
      <c r="G50" s="195"/>
    </row>
    <row r="51" spans="1:18" s="1" customFormat="1" ht="15" customHeight="1" x14ac:dyDescent="0.2">
      <c r="A51" s="30"/>
      <c r="B51" s="31" t="s">
        <v>304</v>
      </c>
      <c r="C51" s="87" t="s">
        <v>305</v>
      </c>
      <c r="D51" s="192" t="s">
        <v>112</v>
      </c>
      <c r="E51" s="192"/>
      <c r="F51" s="195">
        <v>0</v>
      </c>
      <c r="G51" s="195"/>
    </row>
    <row r="52" spans="1:18" s="1" customFormat="1" ht="15" customHeight="1" x14ac:dyDescent="0.2">
      <c r="A52" s="30"/>
      <c r="B52" s="31" t="s">
        <v>306</v>
      </c>
      <c r="C52" s="87" t="s">
        <v>307</v>
      </c>
      <c r="D52" s="192" t="s">
        <v>112</v>
      </c>
      <c r="E52" s="192"/>
      <c r="F52" s="195">
        <v>0</v>
      </c>
      <c r="G52" s="195"/>
    </row>
    <row r="53" spans="1:18" s="1" customFormat="1" ht="15" customHeight="1" x14ac:dyDescent="0.2">
      <c r="A53" s="30"/>
      <c r="B53" s="31" t="s">
        <v>308</v>
      </c>
      <c r="C53" s="87" t="s">
        <v>309</v>
      </c>
      <c r="D53" s="192" t="s">
        <v>112</v>
      </c>
      <c r="E53" s="192"/>
      <c r="F53" s="195">
        <v>0</v>
      </c>
      <c r="G53" s="195"/>
    </row>
    <row r="54" spans="1:18" s="1" customFormat="1" ht="15" customHeight="1" x14ac:dyDescent="0.2">
      <c r="A54" s="30"/>
      <c r="B54" s="31" t="s">
        <v>310</v>
      </c>
      <c r="C54" s="93" t="s">
        <v>311</v>
      </c>
      <c r="D54" s="196" t="s">
        <v>112</v>
      </c>
      <c r="E54" s="196"/>
      <c r="F54" s="197">
        <v>0</v>
      </c>
      <c r="G54" s="197"/>
    </row>
    <row r="55" spans="1:18" s="51" customFormat="1" ht="11.1" customHeight="1" x14ac:dyDescent="0.2"/>
    <row r="56" spans="1:18" s="1" customFormat="1" ht="15" customHeight="1" x14ac:dyDescent="0.2">
      <c r="B56" s="189" t="s">
        <v>312</v>
      </c>
      <c r="C56" s="189"/>
      <c r="D56" s="189"/>
      <c r="E56" s="189"/>
      <c r="F56" s="189"/>
      <c r="G56" s="189"/>
      <c r="H56" s="189"/>
      <c r="I56" s="189"/>
      <c r="J56" s="189"/>
      <c r="K56" s="189"/>
      <c r="L56" s="189"/>
    </row>
    <row r="57" spans="1:18" s="1" customFormat="1" ht="12.95" customHeight="1" x14ac:dyDescent="0.2">
      <c r="A57" s="80"/>
      <c r="B57" s="187" t="s">
        <v>30</v>
      </c>
      <c r="C57" s="187" t="s">
        <v>22</v>
      </c>
      <c r="D57" s="187" t="s">
        <v>313</v>
      </c>
      <c r="E57" s="187" t="s">
        <v>314</v>
      </c>
      <c r="F57" s="187" t="s">
        <v>315</v>
      </c>
      <c r="G57" s="187"/>
      <c r="H57" s="187"/>
      <c r="I57" s="187" t="s">
        <v>316</v>
      </c>
      <c r="J57" s="187" t="s">
        <v>317</v>
      </c>
      <c r="K57" s="187" t="s">
        <v>318</v>
      </c>
      <c r="L57" s="187" t="s">
        <v>204</v>
      </c>
      <c r="M57" s="187" t="s">
        <v>205</v>
      </c>
      <c r="N57" s="187" t="s">
        <v>206</v>
      </c>
      <c r="O57" s="187" t="s">
        <v>207</v>
      </c>
      <c r="P57" s="187" t="s">
        <v>208</v>
      </c>
      <c r="Q57" s="198" t="s">
        <v>209</v>
      </c>
      <c r="R57" s="187" t="s">
        <v>319</v>
      </c>
    </row>
    <row r="58" spans="1:18" s="1" customFormat="1" ht="75" customHeight="1" x14ac:dyDescent="0.2">
      <c r="B58" s="188"/>
      <c r="C58" s="188"/>
      <c r="D58" s="188"/>
      <c r="E58" s="188"/>
      <c r="F58" s="54" t="s">
        <v>320</v>
      </c>
      <c r="G58" s="81" t="s">
        <v>321</v>
      </c>
      <c r="H58" s="81" t="s">
        <v>322</v>
      </c>
      <c r="I58" s="188"/>
      <c r="J58" s="188"/>
      <c r="K58" s="188"/>
      <c r="L58" s="188"/>
      <c r="M58" s="188"/>
      <c r="N58" s="188"/>
      <c r="O58" s="188"/>
      <c r="P58" s="188"/>
      <c r="Q58" s="199"/>
      <c r="R58" s="188"/>
    </row>
    <row r="59" spans="1:18" s="66" customFormat="1" ht="11.1" customHeight="1" x14ac:dyDescent="0.2">
      <c r="A59" s="19"/>
      <c r="B59" s="20" t="s">
        <v>24</v>
      </c>
      <c r="C59" s="20" t="s">
        <v>25</v>
      </c>
      <c r="D59" s="20" t="s">
        <v>26</v>
      </c>
      <c r="E59" s="20" t="s">
        <v>33</v>
      </c>
      <c r="F59" s="20" t="s">
        <v>168</v>
      </c>
      <c r="G59" s="20" t="s">
        <v>323</v>
      </c>
      <c r="H59" s="20" t="s">
        <v>324</v>
      </c>
      <c r="I59" s="20" t="s">
        <v>325</v>
      </c>
      <c r="J59" s="20" t="s">
        <v>169</v>
      </c>
      <c r="K59" s="20" t="s">
        <v>170</v>
      </c>
      <c r="L59" s="20" t="s">
        <v>171</v>
      </c>
      <c r="M59" s="20" t="s">
        <v>172</v>
      </c>
      <c r="N59" s="20" t="s">
        <v>173</v>
      </c>
      <c r="O59" s="20" t="s">
        <v>174</v>
      </c>
      <c r="P59" s="20" t="s">
        <v>8</v>
      </c>
      <c r="Q59" s="20" t="s">
        <v>212</v>
      </c>
      <c r="R59" s="20" t="s">
        <v>213</v>
      </c>
    </row>
    <row r="60" spans="1:18" s="25" customFormat="1" ht="38.1" customHeight="1" x14ac:dyDescent="0.2">
      <c r="A60" s="67"/>
      <c r="B60" s="104" t="s">
        <v>326</v>
      </c>
      <c r="C60" s="83" t="s">
        <v>327</v>
      </c>
      <c r="D60" s="85">
        <f>IF(D61="-",0,D61)</f>
        <v>0</v>
      </c>
      <c r="E60" s="85">
        <f>IF(E61="-",0,E61) + IF(E65="-",0,E65)</f>
        <v>0</v>
      </c>
      <c r="F60" s="85">
        <f>IF(F61="-",0,F61)</f>
        <v>0</v>
      </c>
      <c r="G60" s="85">
        <f>IF(G61="-",0,G61)</f>
        <v>0</v>
      </c>
      <c r="H60" s="85">
        <f>IF(H61="-",0,H61)</f>
        <v>0</v>
      </c>
      <c r="I60" s="85">
        <f>IF(I61="-",0,I61)</f>
        <v>0</v>
      </c>
      <c r="J60" s="84" t="s">
        <v>115</v>
      </c>
      <c r="K60" s="84" t="s">
        <v>115</v>
      </c>
      <c r="L60" s="84" t="s">
        <v>115</v>
      </c>
      <c r="M60" s="84" t="s">
        <v>115</v>
      </c>
      <c r="N60" s="62">
        <f>IF(N61="-",0,N61) + IF(N65="-",0,N65)</f>
        <v>0</v>
      </c>
      <c r="O60" s="84" t="s">
        <v>115</v>
      </c>
      <c r="P60" s="84" t="s">
        <v>115</v>
      </c>
      <c r="Q60" s="84" t="s">
        <v>115</v>
      </c>
      <c r="R60" s="102" t="s">
        <v>115</v>
      </c>
    </row>
    <row r="61" spans="1:18" s="25" customFormat="1" ht="26.1" customHeight="1" x14ac:dyDescent="0.2">
      <c r="A61" s="67"/>
      <c r="B61" s="104" t="s">
        <v>328</v>
      </c>
      <c r="C61" s="103" t="s">
        <v>329</v>
      </c>
      <c r="D61" s="105">
        <v>0</v>
      </c>
      <c r="E61" s="105">
        <v>0</v>
      </c>
      <c r="F61" s="105">
        <v>0</v>
      </c>
      <c r="G61" s="105">
        <v>0</v>
      </c>
      <c r="H61" s="105">
        <v>0</v>
      </c>
      <c r="I61" s="105">
        <v>0</v>
      </c>
      <c r="J61" s="105">
        <v>0</v>
      </c>
      <c r="K61" s="105">
        <v>0</v>
      </c>
      <c r="L61" s="105">
        <v>0</v>
      </c>
      <c r="M61" s="105">
        <v>0</v>
      </c>
      <c r="N61" s="57">
        <v>0</v>
      </c>
      <c r="O61" s="106">
        <f t="shared" ref="O61:O69" si="4">IF((IF(M61="-",0,M61))=0,0,(IF((N61 * 1000)="-",0,(N61 * 1000)))/(IF(M61="-",0,M61)))</f>
        <v>0</v>
      </c>
      <c r="P61" s="105">
        <v>0</v>
      </c>
      <c r="Q61" s="105">
        <v>0</v>
      </c>
      <c r="R61" s="90">
        <f>IF(J61="-",0,J61)+IF(K61="-",0,K61)+IF(L61="-",0,L61)-IF(M61="-",0,M61)-IF(P61="-",0,P61)-IF(Q61="-",0,Q61)</f>
        <v>0</v>
      </c>
    </row>
    <row r="62" spans="1:18" s="1" customFormat="1" ht="26.1" customHeight="1" x14ac:dyDescent="0.2">
      <c r="A62" s="30"/>
      <c r="B62" s="31" t="s">
        <v>330</v>
      </c>
      <c r="C62" s="87" t="s">
        <v>331</v>
      </c>
      <c r="D62" s="92">
        <v>0</v>
      </c>
      <c r="E62" s="92">
        <v>0</v>
      </c>
      <c r="F62" s="92">
        <v>0</v>
      </c>
      <c r="G62" s="92">
        <v>0</v>
      </c>
      <c r="H62" s="92">
        <v>0</v>
      </c>
      <c r="I62" s="92">
        <v>0</v>
      </c>
      <c r="J62" s="92">
        <v>0</v>
      </c>
      <c r="K62" s="92">
        <v>0</v>
      </c>
      <c r="L62" s="92">
        <v>0</v>
      </c>
      <c r="M62" s="92">
        <v>0</v>
      </c>
      <c r="N62" s="33">
        <v>0</v>
      </c>
      <c r="O62" s="89">
        <f t="shared" si="4"/>
        <v>0</v>
      </c>
      <c r="P62" s="92">
        <v>0</v>
      </c>
      <c r="Q62" s="92">
        <v>0</v>
      </c>
      <c r="R62" s="90">
        <f>IF(J62="-",0,J62)+IF(K62="-",0,K62)+IF(L62="-",0,L62)-IF(M62="-",0,M62)-IF(P62="-",0,P62)-IF(Q62="-",0,Q62)</f>
        <v>0</v>
      </c>
    </row>
    <row r="63" spans="1:18" s="1" customFormat="1" ht="15" customHeight="1" x14ac:dyDescent="0.2">
      <c r="A63" s="30"/>
      <c r="B63" s="31" t="s">
        <v>332</v>
      </c>
      <c r="C63" s="87" t="s">
        <v>333</v>
      </c>
      <c r="D63" s="92">
        <v>0</v>
      </c>
      <c r="E63" s="92">
        <v>0</v>
      </c>
      <c r="F63" s="92">
        <v>0</v>
      </c>
      <c r="G63" s="92">
        <v>0</v>
      </c>
      <c r="H63" s="92">
        <v>0</v>
      </c>
      <c r="I63" s="92">
        <v>0</v>
      </c>
      <c r="J63" s="92">
        <v>0</v>
      </c>
      <c r="K63" s="92">
        <v>0</v>
      </c>
      <c r="L63" s="92">
        <v>0</v>
      </c>
      <c r="M63" s="92">
        <v>0</v>
      </c>
      <c r="N63" s="33">
        <v>0</v>
      </c>
      <c r="O63" s="89">
        <f t="shared" si="4"/>
        <v>0</v>
      </c>
      <c r="P63" s="92">
        <v>0</v>
      </c>
      <c r="Q63" s="92">
        <v>0</v>
      </c>
      <c r="R63" s="90">
        <f>IF(J63="-",0,J63)+IF(K63="-",0,K63)+IF(L63="-",0,L63)-IF(M63="-",0,M63)-IF(P63="-",0,P63)-IF(Q63="-",0,Q63)</f>
        <v>0</v>
      </c>
    </row>
    <row r="64" spans="1:18" s="1" customFormat="1" ht="38.1" customHeight="1" x14ac:dyDescent="0.2">
      <c r="A64" s="30"/>
      <c r="B64" s="31" t="s">
        <v>334</v>
      </c>
      <c r="C64" s="87" t="s">
        <v>335</v>
      </c>
      <c r="D64" s="92">
        <v>0</v>
      </c>
      <c r="E64" s="92">
        <v>0</v>
      </c>
      <c r="F64" s="92">
        <v>0</v>
      </c>
      <c r="G64" s="92">
        <v>0</v>
      </c>
      <c r="H64" s="92">
        <v>0</v>
      </c>
      <c r="I64" s="92">
        <v>0</v>
      </c>
      <c r="J64" s="92">
        <v>0</v>
      </c>
      <c r="K64" s="92">
        <v>0</v>
      </c>
      <c r="L64" s="92">
        <v>0</v>
      </c>
      <c r="M64" s="92">
        <v>0</v>
      </c>
      <c r="N64" s="33">
        <v>0</v>
      </c>
      <c r="O64" s="89">
        <f t="shared" si="4"/>
        <v>0</v>
      </c>
      <c r="P64" s="92">
        <v>0</v>
      </c>
      <c r="Q64" s="92">
        <v>0</v>
      </c>
      <c r="R64" s="90">
        <f>IF(J64="-",0,J64)+IF(K64="-",0,K64)+IF(L64="-",0,L64)-IF(M64="-",0,M64)-IF(P64="-",0,P64)-IF(Q64="-",0,Q64)</f>
        <v>0</v>
      </c>
    </row>
    <row r="65" spans="1:18" s="25" customFormat="1" ht="42" customHeight="1" x14ac:dyDescent="0.2">
      <c r="A65" s="26"/>
      <c r="B65" s="27" t="s">
        <v>336</v>
      </c>
      <c r="C65" s="103" t="s">
        <v>337</v>
      </c>
      <c r="D65" s="54" t="s">
        <v>115</v>
      </c>
      <c r="E65" s="106">
        <f>IF(E66="-",0,E66) + IF(E67="-",0,E67) + IF(E68="-",0,E68) + IF(E69="-",0,E69)</f>
        <v>0</v>
      </c>
      <c r="F65" s="107" t="s">
        <v>115</v>
      </c>
      <c r="G65" s="54" t="s">
        <v>115</v>
      </c>
      <c r="H65" s="54" t="s">
        <v>115</v>
      </c>
      <c r="I65" s="54" t="s">
        <v>115</v>
      </c>
      <c r="J65" s="106">
        <f>IF(J66="-",0,J66) + IF(J67="-",0,J67) + IF(J68="-",0,J68) + IF(J69="-",0,J69)</f>
        <v>0</v>
      </c>
      <c r="K65" s="106">
        <f>IF(K66="-",0,K66) + IF(K67="-",0,K67) + IF(K68="-",0,K68) + IF(K69="-",0,K69)</f>
        <v>0</v>
      </c>
      <c r="L65" s="106">
        <f>IF(L66="-",0,L66) + IF(L67="-",0,L67) + IF(L68="-",0,L68) + IF(L69="-",0,L69)</f>
        <v>0</v>
      </c>
      <c r="M65" s="106">
        <f>IF(M66="-",0,M66) + IF(M67="-",0,M67) + IF(M68="-",0,M68) + IF(M69="-",0,M69)</f>
        <v>0</v>
      </c>
      <c r="N65" s="39">
        <f>IF(N66="-",0,N66) + IF(N67="-",0,N67) + IF(N68="-",0,N68) + IF(N69="-",0,N69)</f>
        <v>0</v>
      </c>
      <c r="O65" s="106">
        <f t="shared" si="4"/>
        <v>0</v>
      </c>
      <c r="P65" s="106">
        <f>IF(P66="-",0,P66) + IF(P67="-",0,P67) + IF(P68="-",0,P68) + IF(P69="-",0,P69)</f>
        <v>0</v>
      </c>
      <c r="Q65" s="54" t="s">
        <v>115</v>
      </c>
      <c r="R65" s="90">
        <f>IF(J65="-",0,J65)+IF(K65="-",0,K65)+IF(L65="-",0,L65)-IF(M65="-",0,M65)-IF(P65="-",0,P65)</f>
        <v>0</v>
      </c>
    </row>
    <row r="66" spans="1:18" s="1" customFormat="1" ht="26.1" customHeight="1" x14ac:dyDescent="0.2">
      <c r="A66" s="30"/>
      <c r="B66" s="31" t="s">
        <v>338</v>
      </c>
      <c r="C66" s="87" t="s">
        <v>339</v>
      </c>
      <c r="D66" s="54" t="s">
        <v>115</v>
      </c>
      <c r="E66" s="92">
        <v>0</v>
      </c>
      <c r="F66" s="107" t="s">
        <v>115</v>
      </c>
      <c r="G66" s="54" t="s">
        <v>115</v>
      </c>
      <c r="H66" s="54" t="s">
        <v>115</v>
      </c>
      <c r="I66" s="54" t="s">
        <v>115</v>
      </c>
      <c r="J66" s="92">
        <v>0</v>
      </c>
      <c r="K66" s="92">
        <v>0</v>
      </c>
      <c r="L66" s="92">
        <v>0</v>
      </c>
      <c r="M66" s="92">
        <v>0</v>
      </c>
      <c r="N66" s="33">
        <v>0</v>
      </c>
      <c r="O66" s="89">
        <f t="shared" si="4"/>
        <v>0</v>
      </c>
      <c r="P66" s="92">
        <v>0</v>
      </c>
      <c r="Q66" s="54" t="s">
        <v>115</v>
      </c>
      <c r="R66" s="90">
        <f>IF(J66="-",0,J66)+IF(K66="-",0,K66)+IF(L66="-",0,L66)-IF(M66="-",0,M66)-IF(P66="-",0,P66)</f>
        <v>0</v>
      </c>
    </row>
    <row r="67" spans="1:18" s="1" customFormat="1" ht="15" customHeight="1" x14ac:dyDescent="0.2">
      <c r="A67" s="30"/>
      <c r="B67" s="31" t="s">
        <v>340</v>
      </c>
      <c r="C67" s="87" t="s">
        <v>341</v>
      </c>
      <c r="D67" s="54" t="s">
        <v>115</v>
      </c>
      <c r="E67" s="92">
        <v>0</v>
      </c>
      <c r="F67" s="107" t="s">
        <v>115</v>
      </c>
      <c r="G67" s="54" t="s">
        <v>115</v>
      </c>
      <c r="H67" s="54" t="s">
        <v>115</v>
      </c>
      <c r="I67" s="54" t="s">
        <v>115</v>
      </c>
      <c r="J67" s="92">
        <v>0</v>
      </c>
      <c r="K67" s="92">
        <v>0</v>
      </c>
      <c r="L67" s="92">
        <v>0</v>
      </c>
      <c r="M67" s="92">
        <v>0</v>
      </c>
      <c r="N67" s="33">
        <v>0</v>
      </c>
      <c r="O67" s="89">
        <f t="shared" si="4"/>
        <v>0</v>
      </c>
      <c r="P67" s="92">
        <v>0</v>
      </c>
      <c r="Q67" s="54" t="s">
        <v>115</v>
      </c>
      <c r="R67" s="90">
        <f>IF(J67="-",0,J67)+IF(K67="-",0,K67)+IF(L67="-",0,L67)-IF(M67="-",0,M67)-IF(P67="-",0,P67)</f>
        <v>0</v>
      </c>
    </row>
    <row r="68" spans="1:18" s="1" customFormat="1" ht="15" customHeight="1" x14ac:dyDescent="0.2">
      <c r="A68" s="30"/>
      <c r="B68" s="31" t="s">
        <v>342</v>
      </c>
      <c r="C68" s="87" t="s">
        <v>343</v>
      </c>
      <c r="D68" s="54" t="s">
        <v>115</v>
      </c>
      <c r="E68" s="92">
        <v>0</v>
      </c>
      <c r="F68" s="107" t="s">
        <v>115</v>
      </c>
      <c r="G68" s="54" t="s">
        <v>115</v>
      </c>
      <c r="H68" s="54" t="s">
        <v>115</v>
      </c>
      <c r="I68" s="54" t="s">
        <v>115</v>
      </c>
      <c r="J68" s="92">
        <v>0</v>
      </c>
      <c r="K68" s="92">
        <v>0</v>
      </c>
      <c r="L68" s="92">
        <v>0</v>
      </c>
      <c r="M68" s="92">
        <v>0</v>
      </c>
      <c r="N68" s="33">
        <v>0</v>
      </c>
      <c r="O68" s="89">
        <f t="shared" si="4"/>
        <v>0</v>
      </c>
      <c r="P68" s="92">
        <v>0</v>
      </c>
      <c r="Q68" s="54" t="s">
        <v>115</v>
      </c>
      <c r="R68" s="90">
        <f>IF(J68="-",0,J68)+IF(K68="-",0,K68)+IF(L68="-",0,L68)-IF(M68="-",0,M68)-IF(P68="-",0,P68)</f>
        <v>0</v>
      </c>
    </row>
    <row r="69" spans="1:18" s="1" customFormat="1" ht="15" customHeight="1" x14ac:dyDescent="0.2">
      <c r="A69" s="30"/>
      <c r="B69" s="31" t="s">
        <v>344</v>
      </c>
      <c r="C69" s="93" t="s">
        <v>345</v>
      </c>
      <c r="D69" s="94" t="s">
        <v>115</v>
      </c>
      <c r="E69" s="95">
        <v>0</v>
      </c>
      <c r="F69" s="108" t="s">
        <v>115</v>
      </c>
      <c r="G69" s="94" t="s">
        <v>115</v>
      </c>
      <c r="H69" s="94" t="s">
        <v>115</v>
      </c>
      <c r="I69" s="94" t="s">
        <v>115</v>
      </c>
      <c r="J69" s="95">
        <v>0</v>
      </c>
      <c r="K69" s="95">
        <v>0</v>
      </c>
      <c r="L69" s="95">
        <v>0</v>
      </c>
      <c r="M69" s="95">
        <v>0</v>
      </c>
      <c r="N69" s="64">
        <v>0</v>
      </c>
      <c r="O69" s="97">
        <f t="shared" si="4"/>
        <v>0</v>
      </c>
      <c r="P69" s="95">
        <v>0</v>
      </c>
      <c r="Q69" s="94" t="s">
        <v>115</v>
      </c>
      <c r="R69" s="98">
        <f>IF(J69="-",0,J69)+IF(K69="-",0,K69)+IF(L69="-",0,L69)-IF(M69="-",0,M69)-IF(P69="-",0,P69)</f>
        <v>0</v>
      </c>
    </row>
    <row r="70" spans="1:18" s="51" customFormat="1" ht="11.1" customHeight="1" x14ac:dyDescent="0.2"/>
    <row r="71" spans="1:18" s="1" customFormat="1" ht="15" customHeight="1" x14ac:dyDescent="0.2">
      <c r="B71" s="99" t="s">
        <v>281</v>
      </c>
    </row>
    <row r="72" spans="1:18" s="1" customFormat="1" ht="15" customHeight="1" x14ac:dyDescent="0.2">
      <c r="A72" s="109"/>
      <c r="B72" s="54" t="s">
        <v>30</v>
      </c>
      <c r="C72" s="9" t="s">
        <v>22</v>
      </c>
      <c r="D72" s="149" t="s">
        <v>282</v>
      </c>
      <c r="E72" s="149"/>
    </row>
    <row r="73" spans="1:18" s="100" customFormat="1" ht="11.1" customHeight="1" x14ac:dyDescent="0.2">
      <c r="A73" s="110"/>
      <c r="B73" s="20" t="s">
        <v>24</v>
      </c>
      <c r="C73" s="20" t="s">
        <v>25</v>
      </c>
      <c r="D73" s="158" t="s">
        <v>26</v>
      </c>
      <c r="E73" s="158"/>
    </row>
    <row r="74" spans="1:18" s="1" customFormat="1" ht="15" customHeight="1" x14ac:dyDescent="0.2">
      <c r="A74" s="109"/>
      <c r="B74" s="22" t="s">
        <v>346</v>
      </c>
      <c r="C74" s="111" t="s">
        <v>347</v>
      </c>
      <c r="D74" s="200" t="s">
        <v>112</v>
      </c>
      <c r="E74" s="200"/>
    </row>
    <row r="75" spans="1:18" s="1" customFormat="1" ht="26.1" customHeight="1" x14ac:dyDescent="0.2">
      <c r="A75" s="109"/>
      <c r="B75" s="31" t="s">
        <v>348</v>
      </c>
      <c r="C75" s="93" t="s">
        <v>349</v>
      </c>
      <c r="D75" s="201" t="s">
        <v>112</v>
      </c>
      <c r="E75" s="201"/>
    </row>
    <row r="76" spans="1:18" s="1" customFormat="1" ht="15" customHeight="1" x14ac:dyDescent="0.2">
      <c r="R76" s="52" t="s">
        <v>350</v>
      </c>
    </row>
    <row r="77" spans="1:18" s="1" customFormat="1" ht="15" customHeight="1" x14ac:dyDescent="0.2">
      <c r="B77" s="189" t="s">
        <v>351</v>
      </c>
      <c r="C77" s="189"/>
      <c r="D77" s="189"/>
      <c r="E77" s="189"/>
      <c r="F77" s="189"/>
      <c r="G77" s="189"/>
    </row>
    <row r="78" spans="1:18" s="1" customFormat="1" ht="38.1" customHeight="1" x14ac:dyDescent="0.2">
      <c r="A78" s="80"/>
      <c r="B78" s="54" t="s">
        <v>30</v>
      </c>
      <c r="C78" s="54" t="s">
        <v>22</v>
      </c>
      <c r="D78" s="112" t="s">
        <v>352</v>
      </c>
      <c r="E78" s="113" t="s">
        <v>353</v>
      </c>
      <c r="F78" s="112" t="s">
        <v>354</v>
      </c>
      <c r="G78" s="114" t="s">
        <v>353</v>
      </c>
      <c r="H78" s="115"/>
      <c r="J78" s="202" t="s">
        <v>30</v>
      </c>
      <c r="K78" s="202"/>
      <c r="L78" s="202"/>
      <c r="M78" s="54" t="s">
        <v>22</v>
      </c>
      <c r="N78" s="54" t="s">
        <v>197</v>
      </c>
      <c r="O78" s="107" t="s">
        <v>352</v>
      </c>
      <c r="P78" s="107" t="s">
        <v>355</v>
      </c>
      <c r="Q78" s="107" t="s">
        <v>356</v>
      </c>
      <c r="R78" s="107" t="s">
        <v>354</v>
      </c>
    </row>
    <row r="79" spans="1:18" s="18" customFormat="1" ht="11.1" customHeight="1" x14ac:dyDescent="0.2">
      <c r="A79" s="19"/>
      <c r="B79" s="20" t="s">
        <v>24</v>
      </c>
      <c r="C79" s="20" t="s">
        <v>25</v>
      </c>
      <c r="D79" s="116" t="s">
        <v>26</v>
      </c>
      <c r="E79" s="116" t="s">
        <v>33</v>
      </c>
      <c r="F79" s="116" t="s">
        <v>168</v>
      </c>
      <c r="G79" s="20" t="s">
        <v>169</v>
      </c>
      <c r="H79" s="101"/>
      <c r="J79" s="157" t="s">
        <v>24</v>
      </c>
      <c r="K79" s="157"/>
      <c r="L79" s="157"/>
      <c r="M79" s="20" t="s">
        <v>25</v>
      </c>
      <c r="N79" s="20" t="s">
        <v>26</v>
      </c>
      <c r="O79" s="20" t="s">
        <v>33</v>
      </c>
      <c r="P79" s="20" t="s">
        <v>168</v>
      </c>
      <c r="Q79" s="20" t="s">
        <v>169</v>
      </c>
      <c r="R79" s="20" t="s">
        <v>170</v>
      </c>
    </row>
    <row r="80" spans="1:18" s="25" customFormat="1" ht="26.1" customHeight="1" x14ac:dyDescent="0.2">
      <c r="A80" s="26"/>
      <c r="B80" s="82" t="s">
        <v>357</v>
      </c>
      <c r="C80" s="83" t="s">
        <v>358</v>
      </c>
      <c r="D80" s="117">
        <v>0</v>
      </c>
      <c r="E80" s="117">
        <v>0</v>
      </c>
      <c r="F80" s="117">
        <v>0</v>
      </c>
      <c r="G80" s="118">
        <v>0</v>
      </c>
      <c r="H80" s="119"/>
      <c r="J80" s="203" t="s">
        <v>359</v>
      </c>
      <c r="K80" s="203"/>
      <c r="L80" s="203"/>
      <c r="M80" s="83" t="s">
        <v>360</v>
      </c>
      <c r="N80" s="84" t="s">
        <v>361</v>
      </c>
      <c r="O80" s="120">
        <v>0</v>
      </c>
      <c r="P80" s="120">
        <v>0</v>
      </c>
      <c r="Q80" s="120">
        <v>0</v>
      </c>
      <c r="R80" s="118">
        <v>0</v>
      </c>
    </row>
    <row r="81" spans="1:18" s="1" customFormat="1" ht="26.1" customHeight="1" x14ac:dyDescent="0.2">
      <c r="A81" s="30"/>
      <c r="B81" s="46" t="s">
        <v>362</v>
      </c>
      <c r="C81" s="87" t="s">
        <v>363</v>
      </c>
      <c r="D81" s="121">
        <v>0</v>
      </c>
      <c r="E81" s="121">
        <v>0</v>
      </c>
      <c r="F81" s="121">
        <v>0</v>
      </c>
      <c r="G81" s="122">
        <v>0</v>
      </c>
      <c r="H81" s="115"/>
      <c r="J81" s="204" t="s">
        <v>364</v>
      </c>
      <c r="K81" s="204"/>
      <c r="L81" s="204"/>
      <c r="M81" s="87" t="s">
        <v>365</v>
      </c>
      <c r="N81" s="54" t="s">
        <v>361</v>
      </c>
      <c r="O81" s="92">
        <v>0</v>
      </c>
      <c r="P81" s="92">
        <v>0</v>
      </c>
      <c r="Q81" s="92">
        <v>0</v>
      </c>
      <c r="R81" s="122">
        <v>0</v>
      </c>
    </row>
    <row r="82" spans="1:18" s="1" customFormat="1" ht="26.1" customHeight="1" x14ac:dyDescent="0.2">
      <c r="A82" s="30"/>
      <c r="B82" s="46" t="s">
        <v>366</v>
      </c>
      <c r="C82" s="87" t="s">
        <v>367</v>
      </c>
      <c r="D82" s="44" t="s">
        <v>112</v>
      </c>
      <c r="E82" s="44" t="s">
        <v>112</v>
      </c>
      <c r="F82" s="44" t="s">
        <v>112</v>
      </c>
      <c r="G82" s="45" t="s">
        <v>112</v>
      </c>
      <c r="H82" s="115"/>
      <c r="J82" s="205" t="s">
        <v>368</v>
      </c>
      <c r="K82" s="205"/>
      <c r="L82" s="205"/>
      <c r="M82" s="93" t="s">
        <v>369</v>
      </c>
      <c r="N82" s="94" t="s">
        <v>361</v>
      </c>
      <c r="O82" s="95">
        <v>0</v>
      </c>
      <c r="P82" s="95">
        <v>0</v>
      </c>
      <c r="Q82" s="95">
        <v>0</v>
      </c>
      <c r="R82" s="123">
        <v>0</v>
      </c>
    </row>
    <row r="83" spans="1:18" s="1" customFormat="1" ht="15" customHeight="1" x14ac:dyDescent="0.2">
      <c r="A83" s="109"/>
      <c r="B83" s="46" t="s">
        <v>370</v>
      </c>
      <c r="C83" s="87" t="s">
        <v>371</v>
      </c>
      <c r="D83" s="44" t="s">
        <v>112</v>
      </c>
      <c r="E83" s="44" t="s">
        <v>112</v>
      </c>
      <c r="F83" s="44" t="s">
        <v>112</v>
      </c>
      <c r="G83" s="45" t="s">
        <v>112</v>
      </c>
    </row>
    <row r="84" spans="1:18" s="1" customFormat="1" ht="101.1" customHeight="1" x14ac:dyDescent="0.2">
      <c r="A84" s="109"/>
      <c r="B84" s="46" t="s">
        <v>372</v>
      </c>
      <c r="C84" s="87" t="s">
        <v>373</v>
      </c>
      <c r="D84" s="44" t="s">
        <v>112</v>
      </c>
      <c r="E84" s="44" t="s">
        <v>112</v>
      </c>
      <c r="F84" s="44" t="s">
        <v>112</v>
      </c>
      <c r="G84" s="45" t="s">
        <v>112</v>
      </c>
    </row>
    <row r="85" spans="1:18" s="1" customFormat="1" ht="63" customHeight="1" x14ac:dyDescent="0.2">
      <c r="A85" s="109"/>
      <c r="B85" s="46" t="s">
        <v>374</v>
      </c>
      <c r="C85" s="93" t="s">
        <v>375</v>
      </c>
      <c r="D85" s="124" t="s">
        <v>112</v>
      </c>
      <c r="E85" s="124" t="s">
        <v>112</v>
      </c>
      <c r="F85" s="124" t="s">
        <v>112</v>
      </c>
      <c r="G85" s="79" t="s">
        <v>112</v>
      </c>
    </row>
    <row r="86" spans="1:18" s="1" customFormat="1" ht="15" customHeight="1" x14ac:dyDescent="0.2"/>
    <row r="87" spans="1:18" s="1" customFormat="1" ht="38.1" customHeight="1" x14ac:dyDescent="0.2">
      <c r="A87" s="80"/>
      <c r="B87" s="54" t="s">
        <v>30</v>
      </c>
      <c r="C87" s="54" t="s">
        <v>22</v>
      </c>
      <c r="D87" s="112" t="s">
        <v>352</v>
      </c>
      <c r="E87" s="112" t="s">
        <v>376</v>
      </c>
      <c r="F87" s="112" t="s">
        <v>354</v>
      </c>
      <c r="G87" s="9" t="s">
        <v>376</v>
      </c>
      <c r="H87" s="115"/>
    </row>
    <row r="88" spans="1:18" s="18" customFormat="1" ht="11.1" customHeight="1" x14ac:dyDescent="0.2">
      <c r="A88" s="19"/>
      <c r="B88" s="20" t="s">
        <v>24</v>
      </c>
      <c r="C88" s="20" t="s">
        <v>25</v>
      </c>
      <c r="D88" s="116" t="s">
        <v>26</v>
      </c>
      <c r="E88" s="116" t="s">
        <v>33</v>
      </c>
      <c r="F88" s="116" t="s">
        <v>168</v>
      </c>
      <c r="G88" s="20" t="s">
        <v>169</v>
      </c>
      <c r="H88" s="101"/>
    </row>
    <row r="89" spans="1:18" s="25" customFormat="1" ht="26.1" customHeight="1" x14ac:dyDescent="0.2">
      <c r="A89" s="26"/>
      <c r="B89" s="27" t="s">
        <v>377</v>
      </c>
      <c r="C89" s="83" t="s">
        <v>378</v>
      </c>
      <c r="D89" s="125">
        <v>0</v>
      </c>
      <c r="E89" s="125">
        <v>0</v>
      </c>
      <c r="F89" s="125">
        <v>0</v>
      </c>
      <c r="G89" s="126">
        <v>0</v>
      </c>
      <c r="H89" s="119"/>
    </row>
    <row r="90" spans="1:18" s="1" customFormat="1" ht="26.1" customHeight="1" x14ac:dyDescent="0.2">
      <c r="A90" s="30"/>
      <c r="B90" s="31" t="s">
        <v>379</v>
      </c>
      <c r="C90" s="87" t="s">
        <v>380</v>
      </c>
      <c r="D90" s="127">
        <v>0</v>
      </c>
      <c r="E90" s="127">
        <v>0</v>
      </c>
      <c r="F90" s="127">
        <v>0</v>
      </c>
      <c r="G90" s="43">
        <v>0</v>
      </c>
      <c r="H90" s="115"/>
    </row>
    <row r="91" spans="1:18" s="50" customFormat="1" ht="26.1" customHeight="1" x14ac:dyDescent="0.2">
      <c r="B91" s="27" t="s">
        <v>381</v>
      </c>
      <c r="C91" s="128"/>
      <c r="G91" s="129"/>
    </row>
    <row r="92" spans="1:18" s="50" customFormat="1" ht="15" customHeight="1" x14ac:dyDescent="0.2">
      <c r="B92" s="31" t="s">
        <v>382</v>
      </c>
      <c r="C92" s="87" t="s">
        <v>383</v>
      </c>
      <c r="D92" s="127">
        <v>0</v>
      </c>
      <c r="E92" s="127">
        <v>0</v>
      </c>
      <c r="F92" s="127">
        <v>0</v>
      </c>
      <c r="G92" s="43">
        <v>0</v>
      </c>
    </row>
    <row r="93" spans="1:18" s="50" customFormat="1" ht="15" customHeight="1" x14ac:dyDescent="0.2">
      <c r="B93" s="31" t="s">
        <v>384</v>
      </c>
      <c r="C93" s="87" t="s">
        <v>385</v>
      </c>
      <c r="D93" s="127">
        <v>0</v>
      </c>
      <c r="E93" s="127">
        <v>0</v>
      </c>
      <c r="F93" s="127">
        <v>0</v>
      </c>
      <c r="G93" s="43">
        <v>0</v>
      </c>
    </row>
    <row r="94" spans="1:18" s="50" customFormat="1" ht="15" customHeight="1" x14ac:dyDescent="0.2">
      <c r="B94" s="31" t="s">
        <v>386</v>
      </c>
      <c r="C94" s="87" t="s">
        <v>387</v>
      </c>
      <c r="D94" s="127">
        <v>0</v>
      </c>
      <c r="E94" s="127">
        <v>0</v>
      </c>
      <c r="F94" s="127">
        <v>0</v>
      </c>
      <c r="G94" s="43">
        <v>0</v>
      </c>
    </row>
    <row r="95" spans="1:18" ht="26.1" customHeight="1" x14ac:dyDescent="0.2">
      <c r="B95" s="31" t="s">
        <v>388</v>
      </c>
      <c r="C95" s="93" t="s">
        <v>389</v>
      </c>
      <c r="D95" s="130">
        <v>0</v>
      </c>
      <c r="E95" s="130">
        <v>0</v>
      </c>
      <c r="F95" s="130">
        <v>0</v>
      </c>
      <c r="G95" s="49">
        <v>0</v>
      </c>
    </row>
  </sheetData>
  <mergeCells count="59">
    <mergeCell ref="J78:L78"/>
    <mergeCell ref="J79:L79"/>
    <mergeCell ref="J80:L80"/>
    <mergeCell ref="J81:L81"/>
    <mergeCell ref="J82:L82"/>
    <mergeCell ref="D72:E72"/>
    <mergeCell ref="D73:E73"/>
    <mergeCell ref="D74:E74"/>
    <mergeCell ref="D75:E75"/>
    <mergeCell ref="B77:G77"/>
    <mergeCell ref="N57:N58"/>
    <mergeCell ref="O57:O58"/>
    <mergeCell ref="P57:P58"/>
    <mergeCell ref="Q57:Q58"/>
    <mergeCell ref="R57:R58"/>
    <mergeCell ref="I57:I58"/>
    <mergeCell ref="J57:J58"/>
    <mergeCell ref="K57:K58"/>
    <mergeCell ref="L57:L58"/>
    <mergeCell ref="M57:M58"/>
    <mergeCell ref="B57:B58"/>
    <mergeCell ref="C57:C58"/>
    <mergeCell ref="D57:D58"/>
    <mergeCell ref="E57:E58"/>
    <mergeCell ref="F57:H57"/>
    <mergeCell ref="D53:E53"/>
    <mergeCell ref="F53:G53"/>
    <mergeCell ref="D54:E54"/>
    <mergeCell ref="F54:G54"/>
    <mergeCell ref="B56:L56"/>
    <mergeCell ref="D50:E50"/>
    <mergeCell ref="F50:G50"/>
    <mergeCell ref="D51:E51"/>
    <mergeCell ref="F51:G51"/>
    <mergeCell ref="D52:E52"/>
    <mergeCell ref="F52:G52"/>
    <mergeCell ref="D47:E47"/>
    <mergeCell ref="F47:G47"/>
    <mergeCell ref="D48:E48"/>
    <mergeCell ref="F48:G48"/>
    <mergeCell ref="D49:E49"/>
    <mergeCell ref="F49:G49"/>
    <mergeCell ref="D44:E44"/>
    <mergeCell ref="F44:G44"/>
    <mergeCell ref="D45:E45"/>
    <mergeCell ref="F45:G45"/>
    <mergeCell ref="D46:E46"/>
    <mergeCell ref="F46:G46"/>
    <mergeCell ref="D41:E41"/>
    <mergeCell ref="F41:G41"/>
    <mergeCell ref="D42:E42"/>
    <mergeCell ref="F42:G42"/>
    <mergeCell ref="D43:E43"/>
    <mergeCell ref="F43:G43"/>
    <mergeCell ref="B2:L2"/>
    <mergeCell ref="D39:E39"/>
    <mergeCell ref="F39:G39"/>
    <mergeCell ref="D40:E40"/>
    <mergeCell ref="F40:G40"/>
  </mergeCells>
  <pageMargins left="0.39370078740157483" right="0.39370078740157483" top="0.39370078740157483" bottom="0.39370078740157483" header="0" footer="0"/>
  <pageSetup scale="61" fitToHeight="0" pageOrder="overThenDown" orientation="landscape" r:id="rId1"/>
  <rowBreaks count="2" manualBreakCount="2">
    <brk id="36" max="16383" man="1"/>
    <brk id="75" max="16383" man="1"/>
  </rowBreaks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M60"/>
  <sheetViews>
    <sheetView topLeftCell="A22" workbookViewId="0">
      <selection activeCell="L35" sqref="L35"/>
    </sheetView>
  </sheetViews>
  <sheetFormatPr defaultColWidth="10.5" defaultRowHeight="11.45" customHeight="1" x14ac:dyDescent="0.2"/>
  <cols>
    <col min="1" max="1" width="0.6640625" style="50" customWidth="1"/>
    <col min="2" max="2" width="58.33203125" style="50" customWidth="1"/>
    <col min="3" max="3" width="10.5" style="50" customWidth="1"/>
    <col min="4" max="13" width="14" style="50" customWidth="1"/>
  </cols>
  <sheetData>
    <row r="1" spans="1:13" s="51" customFormat="1" ht="11.1" customHeight="1" x14ac:dyDescent="0.2">
      <c r="M1" s="52" t="s">
        <v>390</v>
      </c>
    </row>
    <row r="2" spans="1:13" s="1" customFormat="1" ht="15" customHeight="1" x14ac:dyDescent="0.2">
      <c r="B2" s="189" t="s">
        <v>391</v>
      </c>
      <c r="C2" s="189"/>
      <c r="D2" s="189"/>
      <c r="E2" s="189"/>
      <c r="F2" s="189"/>
      <c r="G2" s="189"/>
      <c r="H2" s="189"/>
      <c r="I2" s="189"/>
    </row>
    <row r="3" spans="1:13" s="1" customFormat="1" ht="87.95" customHeight="1" x14ac:dyDescent="0.2">
      <c r="A3" s="80"/>
      <c r="B3" s="54" t="s">
        <v>30</v>
      </c>
      <c r="C3" s="54" t="s">
        <v>22</v>
      </c>
      <c r="D3" s="54" t="s">
        <v>197</v>
      </c>
      <c r="E3" s="54" t="s">
        <v>201</v>
      </c>
      <c r="F3" s="54" t="s">
        <v>202</v>
      </c>
      <c r="G3" s="54" t="s">
        <v>204</v>
      </c>
      <c r="H3" s="54" t="s">
        <v>205</v>
      </c>
      <c r="I3" s="54" t="s">
        <v>392</v>
      </c>
      <c r="J3" s="54" t="s">
        <v>207</v>
      </c>
      <c r="K3" s="81" t="s">
        <v>208</v>
      </c>
      <c r="L3" s="81" t="s">
        <v>209</v>
      </c>
      <c r="M3" s="54" t="s">
        <v>393</v>
      </c>
    </row>
    <row r="4" spans="1:13" s="18" customFormat="1" ht="11.1" customHeight="1" x14ac:dyDescent="0.2">
      <c r="A4" s="19"/>
      <c r="B4" s="20" t="s">
        <v>24</v>
      </c>
      <c r="C4" s="20" t="s">
        <v>25</v>
      </c>
      <c r="D4" s="20" t="s">
        <v>26</v>
      </c>
      <c r="E4" s="20" t="s">
        <v>33</v>
      </c>
      <c r="F4" s="20" t="s">
        <v>168</v>
      </c>
      <c r="G4" s="20" t="s">
        <v>169</v>
      </c>
      <c r="H4" s="20" t="s">
        <v>170</v>
      </c>
      <c r="I4" s="20" t="s">
        <v>171</v>
      </c>
      <c r="J4" s="20" t="s">
        <v>172</v>
      </c>
      <c r="K4" s="20" t="s">
        <v>173</v>
      </c>
      <c r="L4" s="20" t="s">
        <v>174</v>
      </c>
      <c r="M4" s="20" t="s">
        <v>8</v>
      </c>
    </row>
    <row r="5" spans="1:13" s="25" customFormat="1" ht="51" customHeight="1" x14ac:dyDescent="0.2">
      <c r="A5" s="26"/>
      <c r="B5" s="27" t="s">
        <v>394</v>
      </c>
      <c r="C5" s="83" t="s">
        <v>395</v>
      </c>
      <c r="D5" s="84" t="s">
        <v>115</v>
      </c>
      <c r="E5" s="84" t="s">
        <v>115</v>
      </c>
      <c r="F5" s="84" t="s">
        <v>115</v>
      </c>
      <c r="G5" s="84" t="s">
        <v>115</v>
      </c>
      <c r="H5" s="84" t="s">
        <v>115</v>
      </c>
      <c r="I5" s="62">
        <f>IF(I6="-",0,I6) + IF(I16="-",0,I16) + IF(I20="-",0,I20) + IF(I23="-",0,I23) + IF(I25="-",0,I25) + IF(I26="-",0,I26) + IF(I28="-",0,I28)</f>
        <v>0</v>
      </c>
      <c r="J5" s="84" t="s">
        <v>115</v>
      </c>
      <c r="K5" s="84" t="s">
        <v>115</v>
      </c>
      <c r="L5" s="84" t="s">
        <v>115</v>
      </c>
      <c r="M5" s="102" t="s">
        <v>115</v>
      </c>
    </row>
    <row r="6" spans="1:13" s="1" customFormat="1" ht="38.1" customHeight="1" x14ac:dyDescent="0.2">
      <c r="A6" s="14"/>
      <c r="B6" s="22" t="s">
        <v>396</v>
      </c>
      <c r="C6" s="87" t="s">
        <v>397</v>
      </c>
      <c r="D6" s="54" t="s">
        <v>217</v>
      </c>
      <c r="E6" s="54" t="s">
        <v>115</v>
      </c>
      <c r="F6" s="89">
        <f>IF(F7="-",0,F7) + IF(F8="-",0,F8) + IF(F9="-",0,F9) + IF(F10="-",0,F10) + IF(F11="-",0,F11) + IF(F12="-",0,F12) + IF(F13="-",0,F13) + IF(F14="-",0,F14) + IF(F15="-",0,F15)</f>
        <v>0</v>
      </c>
      <c r="G6" s="89">
        <f>IF(G7="-",0,G7) + IF(G8="-",0,G8) + IF(G9="-",0,G9) + IF(G10="-",0,G10) + IF(G11="-",0,G11) + IF(G12="-",0,G12) + IF(G13="-",0,G13) + IF(G14="-",0,G14) + IF(G15="-",0,G15)</f>
        <v>0</v>
      </c>
      <c r="H6" s="89">
        <f>IF(H7="-",0,H7) + IF(H8="-",0,H8) + IF(H9="-",0,H9) + IF(H10="-",0,H10) + IF(H11="-",0,H11) + IF(H12="-",0,H12) + IF(H13="-",0,H13) + IF(H14="-",0,H14) + IF(H15="-",0,H15)</f>
        <v>0</v>
      </c>
      <c r="I6" s="38">
        <f>IF(I7="-",0,I7) + IF(I8="-",0,I8) + IF(I9="-",0,I9) + IF(I10="-",0,I10) + IF(I11="-",0,I11) + IF(I12="-",0,I12) + IF(I13="-",0,I13) + IF(I14="-",0,I14) + IF(I15="-",0,I15)</f>
        <v>0</v>
      </c>
      <c r="J6" s="89">
        <f t="shared" ref="J6:J18" si="0">IF((IF(H6="-",0,H6))=0,0,(IF((I6 * 1000)="-",0,(I6 * 1000)))/(IF(H6="-",0,H6)))</f>
        <v>0</v>
      </c>
      <c r="K6" s="89">
        <f>IF(K7="-",0,K7) + IF(K8="-",0,K8) + IF(K9="-",0,K9) + IF(K10="-",0,K10) + IF(K11="-",0,K11) + IF(K12="-",0,K12) + IF(K13="-",0,K13) + IF(K14="-",0,K14) + IF(K15="-",0,K15)</f>
        <v>0</v>
      </c>
      <c r="L6" s="89">
        <f>IF(L7="-",0,L7) + IF(L8="-",0,L8) + IF(L9="-",0,L9) + IF(L10="-",0,L10) + IF(L11="-",0,L11) + IF(L12="-",0,L12) + IF(L13="-",0,L13) + IF(L14="-",0,L14) + IF(L15="-",0,L15)</f>
        <v>0</v>
      </c>
      <c r="M6" s="47" t="s">
        <v>115</v>
      </c>
    </row>
    <row r="7" spans="1:13" s="1" customFormat="1" ht="26.1" customHeight="1" x14ac:dyDescent="0.2">
      <c r="A7" s="30"/>
      <c r="B7" s="31" t="s">
        <v>398</v>
      </c>
      <c r="C7" s="87" t="s">
        <v>399</v>
      </c>
      <c r="D7" s="54" t="s">
        <v>217</v>
      </c>
      <c r="E7" s="54" t="s">
        <v>115</v>
      </c>
      <c r="F7" s="92">
        <v>0</v>
      </c>
      <c r="G7" s="92">
        <v>0</v>
      </c>
      <c r="H7" s="92">
        <v>0</v>
      </c>
      <c r="I7" s="33">
        <v>0</v>
      </c>
      <c r="J7" s="89">
        <f t="shared" si="0"/>
        <v>0</v>
      </c>
      <c r="K7" s="92">
        <v>0</v>
      </c>
      <c r="L7" s="92">
        <v>0</v>
      </c>
      <c r="M7" s="47" t="s">
        <v>115</v>
      </c>
    </row>
    <row r="8" spans="1:13" s="1" customFormat="1" ht="12.95" customHeight="1" x14ac:dyDescent="0.2">
      <c r="A8" s="30"/>
      <c r="B8" s="31" t="s">
        <v>400</v>
      </c>
      <c r="C8" s="87" t="s">
        <v>401</v>
      </c>
      <c r="D8" s="54" t="s">
        <v>217</v>
      </c>
      <c r="E8" s="54" t="s">
        <v>115</v>
      </c>
      <c r="F8" s="92">
        <v>0</v>
      </c>
      <c r="G8" s="92">
        <v>0</v>
      </c>
      <c r="H8" s="92">
        <v>0</v>
      </c>
      <c r="I8" s="33">
        <v>0</v>
      </c>
      <c r="J8" s="89">
        <f t="shared" si="0"/>
        <v>0</v>
      </c>
      <c r="K8" s="92">
        <v>0</v>
      </c>
      <c r="L8" s="92">
        <v>0</v>
      </c>
      <c r="M8" s="47" t="s">
        <v>115</v>
      </c>
    </row>
    <row r="9" spans="1:13" s="1" customFormat="1" ht="12.95" customHeight="1" x14ac:dyDescent="0.2">
      <c r="A9" s="30"/>
      <c r="B9" s="31" t="s">
        <v>402</v>
      </c>
      <c r="C9" s="87" t="s">
        <v>403</v>
      </c>
      <c r="D9" s="54" t="s">
        <v>217</v>
      </c>
      <c r="E9" s="54" t="s">
        <v>115</v>
      </c>
      <c r="F9" s="92">
        <v>0</v>
      </c>
      <c r="G9" s="92">
        <v>0</v>
      </c>
      <c r="H9" s="92">
        <v>0</v>
      </c>
      <c r="I9" s="33">
        <v>0</v>
      </c>
      <c r="J9" s="89">
        <f t="shared" si="0"/>
        <v>0</v>
      </c>
      <c r="K9" s="92">
        <v>0</v>
      </c>
      <c r="L9" s="92">
        <v>0</v>
      </c>
      <c r="M9" s="47" t="s">
        <v>115</v>
      </c>
    </row>
    <row r="10" spans="1:13" s="1" customFormat="1" ht="12.95" customHeight="1" x14ac:dyDescent="0.2">
      <c r="A10" s="30"/>
      <c r="B10" s="31" t="s">
        <v>404</v>
      </c>
      <c r="C10" s="87" t="s">
        <v>405</v>
      </c>
      <c r="D10" s="54" t="s">
        <v>217</v>
      </c>
      <c r="E10" s="54" t="s">
        <v>115</v>
      </c>
      <c r="F10" s="92">
        <v>0</v>
      </c>
      <c r="G10" s="92">
        <v>0</v>
      </c>
      <c r="H10" s="92">
        <v>0</v>
      </c>
      <c r="I10" s="33">
        <v>0</v>
      </c>
      <c r="J10" s="89">
        <f t="shared" si="0"/>
        <v>0</v>
      </c>
      <c r="K10" s="92">
        <v>0</v>
      </c>
      <c r="L10" s="92">
        <v>0</v>
      </c>
      <c r="M10" s="47" t="s">
        <v>115</v>
      </c>
    </row>
    <row r="11" spans="1:13" s="1" customFormat="1" ht="12.95" customHeight="1" x14ac:dyDescent="0.2">
      <c r="A11" s="30"/>
      <c r="B11" s="31" t="s">
        <v>406</v>
      </c>
      <c r="C11" s="87" t="s">
        <v>407</v>
      </c>
      <c r="D11" s="54" t="s">
        <v>217</v>
      </c>
      <c r="E11" s="54" t="s">
        <v>115</v>
      </c>
      <c r="F11" s="92">
        <v>0</v>
      </c>
      <c r="G11" s="92">
        <v>0</v>
      </c>
      <c r="H11" s="92">
        <v>0</v>
      </c>
      <c r="I11" s="33">
        <v>0</v>
      </c>
      <c r="J11" s="89">
        <f t="shared" si="0"/>
        <v>0</v>
      </c>
      <c r="K11" s="92">
        <v>0</v>
      </c>
      <c r="L11" s="92">
        <v>0</v>
      </c>
      <c r="M11" s="47" t="s">
        <v>115</v>
      </c>
    </row>
    <row r="12" spans="1:13" s="1" customFormat="1" ht="12.95" customHeight="1" x14ac:dyDescent="0.2">
      <c r="A12" s="30"/>
      <c r="B12" s="31" t="s">
        <v>408</v>
      </c>
      <c r="C12" s="87" t="s">
        <v>409</v>
      </c>
      <c r="D12" s="54" t="s">
        <v>217</v>
      </c>
      <c r="E12" s="54" t="s">
        <v>115</v>
      </c>
      <c r="F12" s="92">
        <v>0</v>
      </c>
      <c r="G12" s="92">
        <v>0</v>
      </c>
      <c r="H12" s="92">
        <v>0</v>
      </c>
      <c r="I12" s="33">
        <v>0</v>
      </c>
      <c r="J12" s="89">
        <f t="shared" si="0"/>
        <v>0</v>
      </c>
      <c r="K12" s="92">
        <v>0</v>
      </c>
      <c r="L12" s="92">
        <v>0</v>
      </c>
      <c r="M12" s="47" t="s">
        <v>115</v>
      </c>
    </row>
    <row r="13" spans="1:13" s="1" customFormat="1" ht="12.95" customHeight="1" x14ac:dyDescent="0.2">
      <c r="A13" s="30"/>
      <c r="B13" s="31" t="s">
        <v>410</v>
      </c>
      <c r="C13" s="87" t="s">
        <v>411</v>
      </c>
      <c r="D13" s="54" t="s">
        <v>217</v>
      </c>
      <c r="E13" s="54" t="s">
        <v>115</v>
      </c>
      <c r="F13" s="92">
        <v>0</v>
      </c>
      <c r="G13" s="92">
        <v>0</v>
      </c>
      <c r="H13" s="92">
        <v>0</v>
      </c>
      <c r="I13" s="33">
        <v>0</v>
      </c>
      <c r="J13" s="89">
        <f t="shared" si="0"/>
        <v>0</v>
      </c>
      <c r="K13" s="92">
        <v>0</v>
      </c>
      <c r="L13" s="92">
        <v>0</v>
      </c>
      <c r="M13" s="47" t="s">
        <v>115</v>
      </c>
    </row>
    <row r="14" spans="1:13" s="1" customFormat="1" ht="12.95" customHeight="1" x14ac:dyDescent="0.2">
      <c r="A14" s="30"/>
      <c r="B14" s="31" t="s">
        <v>412</v>
      </c>
      <c r="C14" s="87" t="s">
        <v>413</v>
      </c>
      <c r="D14" s="54" t="s">
        <v>217</v>
      </c>
      <c r="E14" s="54" t="s">
        <v>115</v>
      </c>
      <c r="F14" s="92">
        <v>0</v>
      </c>
      <c r="G14" s="92">
        <v>0</v>
      </c>
      <c r="H14" s="92">
        <v>0</v>
      </c>
      <c r="I14" s="33">
        <v>0</v>
      </c>
      <c r="J14" s="89">
        <f t="shared" si="0"/>
        <v>0</v>
      </c>
      <c r="K14" s="92">
        <v>0</v>
      </c>
      <c r="L14" s="92">
        <v>0</v>
      </c>
      <c r="M14" s="47" t="s">
        <v>115</v>
      </c>
    </row>
    <row r="15" spans="1:13" s="1" customFormat="1" ht="26.1" customHeight="1" x14ac:dyDescent="0.2">
      <c r="A15" s="30"/>
      <c r="B15" s="31" t="s">
        <v>414</v>
      </c>
      <c r="C15" s="87" t="s">
        <v>415</v>
      </c>
      <c r="D15" s="54" t="s">
        <v>217</v>
      </c>
      <c r="E15" s="54" t="s">
        <v>115</v>
      </c>
      <c r="F15" s="92">
        <v>0</v>
      </c>
      <c r="G15" s="92">
        <v>0</v>
      </c>
      <c r="H15" s="92">
        <v>0</v>
      </c>
      <c r="I15" s="33">
        <v>0</v>
      </c>
      <c r="J15" s="89">
        <f t="shared" si="0"/>
        <v>0</v>
      </c>
      <c r="K15" s="92">
        <v>0</v>
      </c>
      <c r="L15" s="92">
        <v>0</v>
      </c>
      <c r="M15" s="47" t="s">
        <v>115</v>
      </c>
    </row>
    <row r="16" spans="1:13" s="1" customFormat="1" ht="12.95" customHeight="1" x14ac:dyDescent="0.2">
      <c r="A16" s="14"/>
      <c r="B16" s="22" t="s">
        <v>416</v>
      </c>
      <c r="C16" s="87" t="s">
        <v>417</v>
      </c>
      <c r="D16" s="54" t="s">
        <v>217</v>
      </c>
      <c r="E16" s="92">
        <v>0</v>
      </c>
      <c r="F16" s="92">
        <v>0</v>
      </c>
      <c r="G16" s="92">
        <v>0</v>
      </c>
      <c r="H16" s="92">
        <v>0</v>
      </c>
      <c r="I16" s="33">
        <v>0</v>
      </c>
      <c r="J16" s="89">
        <f t="shared" si="0"/>
        <v>0</v>
      </c>
      <c r="K16" s="92">
        <v>0</v>
      </c>
      <c r="L16" s="92">
        <v>0</v>
      </c>
      <c r="M16" s="131">
        <f>IF(E16="-",0,E16)+IF(F16="-",0,F16)+IF(G16="-",0,G16)-IF(H16="-",0,H16)-IF(K16="-",0,K16)-IF(L16="-",0,L16)</f>
        <v>0</v>
      </c>
    </row>
    <row r="17" spans="1:13" s="1" customFormat="1" ht="26.1" customHeight="1" x14ac:dyDescent="0.2">
      <c r="A17" s="30"/>
      <c r="B17" s="31" t="s">
        <v>418</v>
      </c>
      <c r="C17" s="87" t="s">
        <v>419</v>
      </c>
      <c r="D17" s="54" t="s">
        <v>217</v>
      </c>
      <c r="E17" s="92">
        <v>0</v>
      </c>
      <c r="F17" s="92">
        <v>0</v>
      </c>
      <c r="G17" s="92">
        <v>0</v>
      </c>
      <c r="H17" s="92">
        <v>0</v>
      </c>
      <c r="I17" s="33">
        <v>0</v>
      </c>
      <c r="J17" s="89">
        <f t="shared" si="0"/>
        <v>0</v>
      </c>
      <c r="K17" s="92">
        <v>0</v>
      </c>
      <c r="L17" s="92">
        <v>0</v>
      </c>
      <c r="M17" s="131">
        <f>IF(E17="-",0,E17)+IF(F17="-",0,F17)+IF(G17="-",0,G17)-IF(H17="-",0,H17)-IF(K17="-",0,K17)-IF(L17="-",0,L17)</f>
        <v>0</v>
      </c>
    </row>
    <row r="18" spans="1:13" s="1" customFormat="1" ht="12.95" customHeight="1" x14ac:dyDescent="0.2">
      <c r="A18" s="30"/>
      <c r="B18" s="31" t="s">
        <v>420</v>
      </c>
      <c r="C18" s="87" t="s">
        <v>421</v>
      </c>
      <c r="D18" s="54" t="s">
        <v>217</v>
      </c>
      <c r="E18" s="92">
        <v>0</v>
      </c>
      <c r="F18" s="92">
        <v>0</v>
      </c>
      <c r="G18" s="92">
        <v>0</v>
      </c>
      <c r="H18" s="92">
        <v>0</v>
      </c>
      <c r="I18" s="33">
        <v>0</v>
      </c>
      <c r="J18" s="89">
        <f t="shared" si="0"/>
        <v>0</v>
      </c>
      <c r="K18" s="92">
        <v>0</v>
      </c>
      <c r="L18" s="92">
        <v>0</v>
      </c>
      <c r="M18" s="131">
        <f>IF(E18="-",0,E18)+IF(F18="-",0,F18)+IF(G18="-",0,G18)-IF(H18="-",0,H18)-IF(K18="-",0,K18)-IF(L18="-",0,L18)</f>
        <v>0</v>
      </c>
    </row>
    <row r="19" spans="1:13" s="1" customFormat="1" ht="26.1" customHeight="1" x14ac:dyDescent="0.2">
      <c r="A19" s="14"/>
      <c r="B19" s="132" t="s">
        <v>422</v>
      </c>
      <c r="C19" s="87" t="s">
        <v>423</v>
      </c>
      <c r="D19" s="54" t="s">
        <v>217</v>
      </c>
      <c r="E19" s="54" t="s">
        <v>115</v>
      </c>
      <c r="F19" s="54" t="s">
        <v>115</v>
      </c>
      <c r="G19" s="54" t="s">
        <v>115</v>
      </c>
      <c r="H19" s="92">
        <v>0</v>
      </c>
      <c r="I19" s="54" t="s">
        <v>115</v>
      </c>
      <c r="J19" s="54" t="s">
        <v>115</v>
      </c>
      <c r="K19" s="54" t="s">
        <v>115</v>
      </c>
      <c r="L19" s="54" t="s">
        <v>115</v>
      </c>
      <c r="M19" s="47" t="s">
        <v>115</v>
      </c>
    </row>
    <row r="20" spans="1:13" s="1" customFormat="1" ht="12.95" customHeight="1" x14ac:dyDescent="0.2">
      <c r="A20" s="14"/>
      <c r="B20" s="22" t="s">
        <v>424</v>
      </c>
      <c r="C20" s="87" t="s">
        <v>425</v>
      </c>
      <c r="D20" s="54" t="s">
        <v>426</v>
      </c>
      <c r="E20" s="92">
        <v>0</v>
      </c>
      <c r="F20" s="92">
        <v>0</v>
      </c>
      <c r="G20" s="92">
        <v>0</v>
      </c>
      <c r="H20" s="92">
        <v>0</v>
      </c>
      <c r="I20" s="33">
        <v>0</v>
      </c>
      <c r="J20" s="89">
        <f t="shared" ref="J20:J27" si="1">IF((IF(H20="-",0,H20))=0,0,(IF((I20 * 1000)="-",0,(I20 * 1000)))/(IF(H20="-",0,H20)))</f>
        <v>0</v>
      </c>
      <c r="K20" s="92">
        <v>0</v>
      </c>
      <c r="L20" s="92">
        <v>0</v>
      </c>
      <c r="M20" s="131">
        <f t="shared" ref="M20:M27" si="2">IF(E20="-",0,E20)+IF(F20="-",0,F20)+IF(G20="-",0,G20)-IF(H20="-",0,H20)-IF(K20="-",0,K20)-IF(L20="-",0,L20)</f>
        <v>0</v>
      </c>
    </row>
    <row r="21" spans="1:13" s="1" customFormat="1" ht="12.95" customHeight="1" x14ac:dyDescent="0.2">
      <c r="A21" s="14"/>
      <c r="B21" s="31" t="s">
        <v>427</v>
      </c>
      <c r="C21" s="87" t="s">
        <v>428</v>
      </c>
      <c r="D21" s="54" t="s">
        <v>426</v>
      </c>
      <c r="E21" s="92">
        <v>0</v>
      </c>
      <c r="F21" s="92">
        <v>0</v>
      </c>
      <c r="G21" s="92">
        <v>0</v>
      </c>
      <c r="H21" s="92">
        <v>0</v>
      </c>
      <c r="I21" s="33">
        <v>0</v>
      </c>
      <c r="J21" s="89">
        <f t="shared" si="1"/>
        <v>0</v>
      </c>
      <c r="K21" s="92">
        <v>0</v>
      </c>
      <c r="L21" s="92">
        <v>0</v>
      </c>
      <c r="M21" s="131">
        <f t="shared" si="2"/>
        <v>0</v>
      </c>
    </row>
    <row r="22" spans="1:13" s="1" customFormat="1" ht="12.95" customHeight="1" x14ac:dyDescent="0.2">
      <c r="A22" s="14"/>
      <c r="B22" s="36" t="s">
        <v>429</v>
      </c>
      <c r="C22" s="87" t="s">
        <v>430</v>
      </c>
      <c r="D22" s="54" t="s">
        <v>426</v>
      </c>
      <c r="E22" s="92">
        <v>0</v>
      </c>
      <c r="F22" s="92">
        <v>0</v>
      </c>
      <c r="G22" s="92">
        <v>0</v>
      </c>
      <c r="H22" s="92">
        <v>0</v>
      </c>
      <c r="I22" s="33">
        <v>0</v>
      </c>
      <c r="J22" s="89">
        <f t="shared" si="1"/>
        <v>0</v>
      </c>
      <c r="K22" s="92">
        <v>0</v>
      </c>
      <c r="L22" s="92">
        <v>0</v>
      </c>
      <c r="M22" s="131">
        <f t="shared" si="2"/>
        <v>0</v>
      </c>
    </row>
    <row r="23" spans="1:13" s="1" customFormat="1" ht="12.95" customHeight="1" x14ac:dyDescent="0.2">
      <c r="A23" s="14"/>
      <c r="B23" s="22" t="s">
        <v>431</v>
      </c>
      <c r="C23" s="87" t="s">
        <v>432</v>
      </c>
      <c r="D23" s="54" t="s">
        <v>217</v>
      </c>
      <c r="E23" s="92">
        <v>0</v>
      </c>
      <c r="F23" s="92">
        <v>0</v>
      </c>
      <c r="G23" s="92">
        <v>0</v>
      </c>
      <c r="H23" s="92">
        <v>0</v>
      </c>
      <c r="I23" s="33">
        <v>0</v>
      </c>
      <c r="J23" s="89">
        <f t="shared" si="1"/>
        <v>0</v>
      </c>
      <c r="K23" s="92">
        <v>0</v>
      </c>
      <c r="L23" s="92">
        <v>0</v>
      </c>
      <c r="M23" s="131">
        <f t="shared" si="2"/>
        <v>0</v>
      </c>
    </row>
    <row r="24" spans="1:13" s="1" customFormat="1" ht="12.95" customHeight="1" x14ac:dyDescent="0.2">
      <c r="A24" s="30"/>
      <c r="B24" s="31" t="s">
        <v>433</v>
      </c>
      <c r="C24" s="87" t="s">
        <v>434</v>
      </c>
      <c r="D24" s="54" t="s">
        <v>217</v>
      </c>
      <c r="E24" s="92">
        <v>0</v>
      </c>
      <c r="F24" s="92">
        <v>0</v>
      </c>
      <c r="G24" s="92">
        <v>0</v>
      </c>
      <c r="H24" s="92">
        <v>0</v>
      </c>
      <c r="I24" s="33">
        <v>0</v>
      </c>
      <c r="J24" s="89">
        <f t="shared" si="1"/>
        <v>0</v>
      </c>
      <c r="K24" s="92">
        <v>0</v>
      </c>
      <c r="L24" s="92">
        <v>0</v>
      </c>
      <c r="M24" s="131">
        <f t="shared" si="2"/>
        <v>0</v>
      </c>
    </row>
    <row r="25" spans="1:13" s="1" customFormat="1" ht="12.95" customHeight="1" x14ac:dyDescent="0.2">
      <c r="A25" s="14"/>
      <c r="B25" s="22" t="s">
        <v>435</v>
      </c>
      <c r="C25" s="87" t="s">
        <v>436</v>
      </c>
      <c r="D25" s="54" t="s">
        <v>217</v>
      </c>
      <c r="E25" s="92">
        <v>0</v>
      </c>
      <c r="F25" s="92">
        <v>0</v>
      </c>
      <c r="G25" s="92">
        <v>0</v>
      </c>
      <c r="H25" s="92">
        <v>0</v>
      </c>
      <c r="I25" s="33">
        <v>0</v>
      </c>
      <c r="J25" s="89">
        <f t="shared" si="1"/>
        <v>0</v>
      </c>
      <c r="K25" s="92">
        <v>0</v>
      </c>
      <c r="L25" s="92">
        <v>0</v>
      </c>
      <c r="M25" s="131">
        <f t="shared" si="2"/>
        <v>0</v>
      </c>
    </row>
    <row r="26" spans="1:13" s="1" customFormat="1" ht="12.95" customHeight="1" x14ac:dyDescent="0.2">
      <c r="A26" s="14"/>
      <c r="B26" s="22" t="s">
        <v>437</v>
      </c>
      <c r="C26" s="87" t="s">
        <v>438</v>
      </c>
      <c r="D26" s="54" t="s">
        <v>217</v>
      </c>
      <c r="E26" s="92">
        <v>0</v>
      </c>
      <c r="F26" s="92">
        <v>0</v>
      </c>
      <c r="G26" s="92">
        <v>0</v>
      </c>
      <c r="H26" s="92">
        <v>0</v>
      </c>
      <c r="I26" s="33">
        <v>0</v>
      </c>
      <c r="J26" s="89">
        <f t="shared" si="1"/>
        <v>0</v>
      </c>
      <c r="K26" s="92">
        <v>0</v>
      </c>
      <c r="L26" s="92">
        <v>0</v>
      </c>
      <c r="M26" s="131">
        <f t="shared" si="2"/>
        <v>0</v>
      </c>
    </row>
    <row r="27" spans="1:13" s="1" customFormat="1" ht="26.1" customHeight="1" x14ac:dyDescent="0.2">
      <c r="A27" s="30"/>
      <c r="B27" s="31" t="s">
        <v>439</v>
      </c>
      <c r="C27" s="87" t="s">
        <v>440</v>
      </c>
      <c r="D27" s="54" t="s">
        <v>217</v>
      </c>
      <c r="E27" s="92">
        <v>0</v>
      </c>
      <c r="F27" s="92">
        <v>0</v>
      </c>
      <c r="G27" s="92">
        <v>0</v>
      </c>
      <c r="H27" s="92">
        <v>0</v>
      </c>
      <c r="I27" s="33">
        <v>0</v>
      </c>
      <c r="J27" s="89">
        <f t="shared" si="1"/>
        <v>0</v>
      </c>
      <c r="K27" s="92">
        <v>0</v>
      </c>
      <c r="L27" s="92">
        <v>0</v>
      </c>
      <c r="M27" s="131">
        <f t="shared" si="2"/>
        <v>0</v>
      </c>
    </row>
    <row r="28" spans="1:13" s="1" customFormat="1" ht="12.95" customHeight="1" x14ac:dyDescent="0.2">
      <c r="A28" s="14"/>
      <c r="B28" s="22" t="s">
        <v>441</v>
      </c>
      <c r="C28" s="93" t="s">
        <v>442</v>
      </c>
      <c r="D28" s="94" t="s">
        <v>115</v>
      </c>
      <c r="E28" s="94" t="s">
        <v>115</v>
      </c>
      <c r="F28" s="94" t="s">
        <v>115</v>
      </c>
      <c r="G28" s="94" t="s">
        <v>115</v>
      </c>
      <c r="H28" s="94" t="s">
        <v>115</v>
      </c>
      <c r="I28" s="64">
        <v>0</v>
      </c>
      <c r="J28" s="94" t="s">
        <v>115</v>
      </c>
      <c r="K28" s="94" t="s">
        <v>115</v>
      </c>
      <c r="L28" s="95">
        <v>0</v>
      </c>
      <c r="M28" s="133" t="s">
        <v>115</v>
      </c>
    </row>
    <row r="29" spans="1:13" s="51" customFormat="1" ht="11.1" customHeight="1" x14ac:dyDescent="0.2"/>
    <row r="30" spans="1:13" s="1" customFormat="1" ht="15" customHeight="1" x14ac:dyDescent="0.2">
      <c r="B30" s="99" t="s">
        <v>443</v>
      </c>
    </row>
    <row r="31" spans="1:13" s="1" customFormat="1" ht="26.1" customHeight="1" x14ac:dyDescent="0.2">
      <c r="A31" s="109"/>
      <c r="B31" s="54" t="s">
        <v>30</v>
      </c>
      <c r="C31" s="54" t="s">
        <v>22</v>
      </c>
      <c r="D31" s="54" t="s">
        <v>444</v>
      </c>
    </row>
    <row r="32" spans="1:13" s="100" customFormat="1" ht="11.1" customHeight="1" x14ac:dyDescent="0.2">
      <c r="A32" s="134"/>
      <c r="B32" s="20" t="s">
        <v>24</v>
      </c>
      <c r="C32" s="20" t="s">
        <v>25</v>
      </c>
      <c r="D32" s="20" t="s">
        <v>26</v>
      </c>
    </row>
    <row r="33" spans="1:10" s="1" customFormat="1" ht="15" customHeight="1" x14ac:dyDescent="0.2">
      <c r="A33" s="109"/>
      <c r="B33" s="22" t="s">
        <v>445</v>
      </c>
      <c r="C33" s="135" t="s">
        <v>446</v>
      </c>
      <c r="D33" s="136">
        <v>0</v>
      </c>
    </row>
    <row r="34" spans="1:10" s="1" customFormat="1" ht="15" customHeight="1" x14ac:dyDescent="0.2"/>
    <row r="35" spans="1:10" s="1" customFormat="1" ht="15" customHeight="1" x14ac:dyDescent="0.2">
      <c r="B35" s="189" t="s">
        <v>447</v>
      </c>
      <c r="C35" s="189"/>
      <c r="D35" s="189"/>
      <c r="E35" s="189"/>
      <c r="F35" s="189"/>
      <c r="G35" s="189"/>
    </row>
    <row r="36" spans="1:10" s="1" customFormat="1" ht="38.1" customHeight="1" x14ac:dyDescent="0.2">
      <c r="A36" s="80"/>
      <c r="B36" s="54" t="s">
        <v>448</v>
      </c>
      <c r="C36" s="54" t="s">
        <v>22</v>
      </c>
      <c r="D36" s="54" t="s">
        <v>449</v>
      </c>
      <c r="E36" s="54" t="s">
        <v>450</v>
      </c>
      <c r="F36" s="54" t="s">
        <v>451</v>
      </c>
      <c r="G36" s="54" t="s">
        <v>452</v>
      </c>
      <c r="H36" s="54" t="s">
        <v>450</v>
      </c>
      <c r="I36" s="54" t="s">
        <v>453</v>
      </c>
      <c r="J36" s="3"/>
    </row>
    <row r="37" spans="1:10" s="18" customFormat="1" ht="11.1" customHeight="1" x14ac:dyDescent="0.2">
      <c r="A37" s="19"/>
      <c r="B37" s="137" t="s">
        <v>24</v>
      </c>
      <c r="C37" s="137" t="s">
        <v>25</v>
      </c>
      <c r="D37" s="137" t="s">
        <v>26</v>
      </c>
      <c r="E37" s="137" t="s">
        <v>33</v>
      </c>
      <c r="F37" s="137" t="s">
        <v>168</v>
      </c>
      <c r="G37" s="137" t="s">
        <v>169</v>
      </c>
      <c r="H37" s="137" t="s">
        <v>170</v>
      </c>
      <c r="I37" s="137" t="s">
        <v>171</v>
      </c>
      <c r="J37" s="19"/>
    </row>
    <row r="38" spans="1:10" s="25" customFormat="1" ht="26.1" customHeight="1" x14ac:dyDescent="0.2">
      <c r="A38" s="26"/>
      <c r="B38" s="27" t="s">
        <v>454</v>
      </c>
      <c r="C38" s="83" t="s">
        <v>455</v>
      </c>
      <c r="D38" s="120">
        <v>0</v>
      </c>
      <c r="E38" s="120">
        <v>0</v>
      </c>
      <c r="F38" s="120">
        <v>0</v>
      </c>
      <c r="G38" s="120">
        <v>0</v>
      </c>
      <c r="H38" s="120">
        <v>0</v>
      </c>
      <c r="I38" s="118">
        <v>0</v>
      </c>
      <c r="J38" s="67"/>
    </row>
    <row r="39" spans="1:10" s="1" customFormat="1" ht="26.1" customHeight="1" x14ac:dyDescent="0.2">
      <c r="A39" s="30"/>
      <c r="B39" s="31" t="s">
        <v>456</v>
      </c>
      <c r="C39" s="87" t="s">
        <v>457</v>
      </c>
      <c r="D39" s="92">
        <v>0</v>
      </c>
      <c r="E39" s="92">
        <v>0</v>
      </c>
      <c r="F39" s="92">
        <v>0</v>
      </c>
      <c r="G39" s="92">
        <v>0</v>
      </c>
      <c r="H39" s="92">
        <v>0</v>
      </c>
      <c r="I39" s="122">
        <v>0</v>
      </c>
      <c r="J39" s="3"/>
    </row>
    <row r="40" spans="1:10" s="25" customFormat="1" ht="12.95" customHeight="1" x14ac:dyDescent="0.2">
      <c r="A40" s="30"/>
      <c r="B40" s="31" t="s">
        <v>458</v>
      </c>
      <c r="C40" s="87" t="s">
        <v>459</v>
      </c>
      <c r="D40" s="88" t="s">
        <v>112</v>
      </c>
      <c r="E40" s="88" t="s">
        <v>112</v>
      </c>
      <c r="F40" s="88" t="s">
        <v>112</v>
      </c>
      <c r="G40" s="88" t="s">
        <v>112</v>
      </c>
      <c r="H40" s="88" t="s">
        <v>112</v>
      </c>
      <c r="I40" s="45" t="s">
        <v>112</v>
      </c>
    </row>
    <row r="41" spans="1:10" s="25" customFormat="1" ht="12.95" customHeight="1" x14ac:dyDescent="0.2">
      <c r="A41" s="26"/>
      <c r="B41" s="31" t="s">
        <v>460</v>
      </c>
      <c r="C41" s="87" t="s">
        <v>461</v>
      </c>
      <c r="D41" s="88" t="s">
        <v>112</v>
      </c>
      <c r="E41" s="88" t="s">
        <v>112</v>
      </c>
      <c r="F41" s="88" t="s">
        <v>112</v>
      </c>
      <c r="G41" s="88" t="s">
        <v>112</v>
      </c>
      <c r="H41" s="88" t="s">
        <v>112</v>
      </c>
      <c r="I41" s="45" t="s">
        <v>112</v>
      </c>
    </row>
    <row r="42" spans="1:10" s="25" customFormat="1" ht="26.1" customHeight="1" x14ac:dyDescent="0.2">
      <c r="A42" s="26"/>
      <c r="B42" s="27" t="s">
        <v>462</v>
      </c>
      <c r="C42" s="103" t="s">
        <v>463</v>
      </c>
      <c r="D42" s="105">
        <v>0</v>
      </c>
      <c r="E42" s="105">
        <v>0</v>
      </c>
      <c r="F42" s="105">
        <v>0</v>
      </c>
      <c r="G42" s="105">
        <v>0</v>
      </c>
      <c r="H42" s="105">
        <v>0</v>
      </c>
      <c r="I42" s="138">
        <v>0</v>
      </c>
    </row>
    <row r="43" spans="1:10" s="1" customFormat="1" ht="26.1" customHeight="1" x14ac:dyDescent="0.2">
      <c r="A43" s="30"/>
      <c r="B43" s="31" t="s">
        <v>456</v>
      </c>
      <c r="C43" s="87" t="s">
        <v>464</v>
      </c>
      <c r="D43" s="92">
        <v>0</v>
      </c>
      <c r="E43" s="92">
        <v>0</v>
      </c>
      <c r="F43" s="92">
        <v>0</v>
      </c>
      <c r="G43" s="92">
        <v>0</v>
      </c>
      <c r="H43" s="92">
        <v>0</v>
      </c>
      <c r="I43" s="122">
        <v>0</v>
      </c>
    </row>
    <row r="44" spans="1:10" s="25" customFormat="1" ht="12.95" customHeight="1" x14ac:dyDescent="0.2">
      <c r="A44" s="30"/>
      <c r="B44" s="31" t="s">
        <v>458</v>
      </c>
      <c r="C44" s="87" t="s">
        <v>465</v>
      </c>
      <c r="D44" s="88" t="s">
        <v>112</v>
      </c>
      <c r="E44" s="88" t="s">
        <v>112</v>
      </c>
      <c r="F44" s="88" t="s">
        <v>112</v>
      </c>
      <c r="G44" s="88" t="s">
        <v>112</v>
      </c>
      <c r="H44" s="88" t="s">
        <v>112</v>
      </c>
      <c r="I44" s="45" t="s">
        <v>112</v>
      </c>
    </row>
    <row r="45" spans="1:10" s="25" customFormat="1" ht="12.95" customHeight="1" x14ac:dyDescent="0.2">
      <c r="A45" s="30"/>
      <c r="B45" s="31" t="s">
        <v>460</v>
      </c>
      <c r="C45" s="87" t="s">
        <v>466</v>
      </c>
      <c r="D45" s="88" t="s">
        <v>112</v>
      </c>
      <c r="E45" s="88" t="s">
        <v>112</v>
      </c>
      <c r="F45" s="88" t="s">
        <v>112</v>
      </c>
      <c r="G45" s="88" t="s">
        <v>112</v>
      </c>
      <c r="H45" s="88" t="s">
        <v>112</v>
      </c>
      <c r="I45" s="45" t="s">
        <v>112</v>
      </c>
    </row>
    <row r="46" spans="1:10" s="25" customFormat="1" ht="12.95" customHeight="1" x14ac:dyDescent="0.2">
      <c r="A46" s="26"/>
      <c r="B46" s="27" t="s">
        <v>467</v>
      </c>
      <c r="C46" s="103" t="s">
        <v>468</v>
      </c>
      <c r="D46" s="105">
        <v>0</v>
      </c>
      <c r="E46" s="105">
        <v>0</v>
      </c>
      <c r="F46" s="105">
        <v>0</v>
      </c>
      <c r="G46" s="105">
        <v>0</v>
      </c>
      <c r="H46" s="105">
        <v>0</v>
      </c>
      <c r="I46" s="138">
        <v>0</v>
      </c>
    </row>
    <row r="47" spans="1:10" s="25" customFormat="1" ht="12.95" customHeight="1" x14ac:dyDescent="0.2">
      <c r="A47" s="26"/>
      <c r="B47" s="27" t="s">
        <v>469</v>
      </c>
      <c r="C47" s="103" t="s">
        <v>470</v>
      </c>
      <c r="D47" s="105">
        <v>0</v>
      </c>
      <c r="E47" s="105">
        <v>0</v>
      </c>
      <c r="F47" s="105">
        <v>0</v>
      </c>
      <c r="G47" s="105">
        <v>0</v>
      </c>
      <c r="H47" s="105">
        <v>0</v>
      </c>
      <c r="I47" s="138">
        <v>0</v>
      </c>
    </row>
    <row r="48" spans="1:10" s="1" customFormat="1" ht="26.1" customHeight="1" x14ac:dyDescent="0.2">
      <c r="A48" s="30"/>
      <c r="B48" s="31" t="s">
        <v>471</v>
      </c>
      <c r="C48" s="87" t="s">
        <v>472</v>
      </c>
      <c r="D48" s="92">
        <v>0</v>
      </c>
      <c r="E48" s="92">
        <v>0</v>
      </c>
      <c r="F48" s="92">
        <v>0</v>
      </c>
      <c r="G48" s="92">
        <v>0</v>
      </c>
      <c r="H48" s="92">
        <v>0</v>
      </c>
      <c r="I48" s="122">
        <v>0</v>
      </c>
    </row>
    <row r="49" spans="1:9" s="1" customFormat="1" ht="26.1" customHeight="1" x14ac:dyDescent="0.2">
      <c r="A49" s="139"/>
      <c r="B49" s="132" t="s">
        <v>473</v>
      </c>
      <c r="C49" s="87" t="s">
        <v>474</v>
      </c>
      <c r="D49" s="92">
        <v>0</v>
      </c>
      <c r="E49" s="92">
        <v>0</v>
      </c>
      <c r="F49" s="92">
        <v>0</v>
      </c>
      <c r="G49" s="92">
        <v>0</v>
      </c>
      <c r="H49" s="92">
        <v>0</v>
      </c>
      <c r="I49" s="122">
        <v>0</v>
      </c>
    </row>
    <row r="50" spans="1:9" s="25" customFormat="1" ht="12.95" customHeight="1" x14ac:dyDescent="0.2">
      <c r="A50" s="26"/>
      <c r="B50" s="27" t="s">
        <v>475</v>
      </c>
      <c r="C50" s="103" t="s">
        <v>476</v>
      </c>
      <c r="D50" s="105">
        <v>0</v>
      </c>
      <c r="E50" s="105">
        <v>0</v>
      </c>
      <c r="F50" s="105">
        <v>0</v>
      </c>
      <c r="G50" s="105">
        <v>0</v>
      </c>
      <c r="H50" s="105">
        <v>0</v>
      </c>
      <c r="I50" s="138">
        <v>0</v>
      </c>
    </row>
    <row r="51" spans="1:9" s="1" customFormat="1" ht="26.1" customHeight="1" x14ac:dyDescent="0.2">
      <c r="A51" s="30"/>
      <c r="B51" s="31" t="s">
        <v>477</v>
      </c>
      <c r="C51" s="87" t="s">
        <v>478</v>
      </c>
      <c r="D51" s="92">
        <v>0</v>
      </c>
      <c r="E51" s="92">
        <v>0</v>
      </c>
      <c r="F51" s="92">
        <v>0</v>
      </c>
      <c r="G51" s="92">
        <v>0</v>
      </c>
      <c r="H51" s="92">
        <v>0</v>
      </c>
      <c r="I51" s="122">
        <v>0</v>
      </c>
    </row>
    <row r="52" spans="1:9" s="25" customFormat="1" ht="12.95" customHeight="1" x14ac:dyDescent="0.2">
      <c r="A52" s="26"/>
      <c r="B52" s="27" t="s">
        <v>479</v>
      </c>
      <c r="C52" s="103" t="s">
        <v>480</v>
      </c>
      <c r="D52" s="105">
        <v>0</v>
      </c>
      <c r="E52" s="105">
        <v>0</v>
      </c>
      <c r="F52" s="105">
        <v>0</v>
      </c>
      <c r="G52" s="105">
        <v>0</v>
      </c>
      <c r="H52" s="105">
        <v>0</v>
      </c>
      <c r="I52" s="138">
        <v>0</v>
      </c>
    </row>
    <row r="53" spans="1:9" s="1" customFormat="1" ht="26.1" customHeight="1" x14ac:dyDescent="0.2">
      <c r="A53" s="30"/>
      <c r="B53" s="31" t="s">
        <v>481</v>
      </c>
      <c r="C53" s="87" t="s">
        <v>482</v>
      </c>
      <c r="D53" s="92">
        <v>0</v>
      </c>
      <c r="E53" s="92">
        <v>0</v>
      </c>
      <c r="F53" s="92">
        <v>0</v>
      </c>
      <c r="G53" s="92">
        <v>0</v>
      </c>
      <c r="H53" s="92">
        <v>0</v>
      </c>
      <c r="I53" s="122">
        <v>0</v>
      </c>
    </row>
    <row r="54" spans="1:9" s="25" customFormat="1" ht="12.95" customHeight="1" x14ac:dyDescent="0.2">
      <c r="A54" s="26"/>
      <c r="B54" s="27" t="s">
        <v>483</v>
      </c>
      <c r="C54" s="103" t="s">
        <v>484</v>
      </c>
      <c r="D54" s="105">
        <v>0</v>
      </c>
      <c r="E54" s="105">
        <v>0</v>
      </c>
      <c r="F54" s="105">
        <v>0</v>
      </c>
      <c r="G54" s="105">
        <v>0</v>
      </c>
      <c r="H54" s="105">
        <v>0</v>
      </c>
      <c r="I54" s="138">
        <v>0</v>
      </c>
    </row>
    <row r="55" spans="1:9" s="25" customFormat="1" ht="12.95" customHeight="1" x14ac:dyDescent="0.2">
      <c r="A55" s="26"/>
      <c r="B55" s="27" t="s">
        <v>485</v>
      </c>
      <c r="C55" s="103" t="s">
        <v>486</v>
      </c>
      <c r="D55" s="105">
        <v>0</v>
      </c>
      <c r="E55" s="105">
        <v>0</v>
      </c>
      <c r="F55" s="105">
        <v>0</v>
      </c>
      <c r="G55" s="105">
        <v>0</v>
      </c>
      <c r="H55" s="105">
        <v>0</v>
      </c>
      <c r="I55" s="138">
        <v>0</v>
      </c>
    </row>
    <row r="56" spans="1:9" s="25" customFormat="1" ht="12.95" customHeight="1" x14ac:dyDescent="0.2">
      <c r="A56" s="26"/>
      <c r="B56" s="27" t="s">
        <v>487</v>
      </c>
      <c r="C56" s="103" t="s">
        <v>488</v>
      </c>
      <c r="D56" s="105">
        <v>0</v>
      </c>
      <c r="E56" s="105">
        <v>0</v>
      </c>
      <c r="F56" s="105">
        <v>0</v>
      </c>
      <c r="G56" s="105">
        <v>0</v>
      </c>
      <c r="H56" s="105">
        <v>0</v>
      </c>
      <c r="I56" s="138">
        <v>0</v>
      </c>
    </row>
    <row r="57" spans="1:9" s="1" customFormat="1" ht="26.1" customHeight="1" x14ac:dyDescent="0.2">
      <c r="A57" s="30"/>
      <c r="B57" s="31" t="s">
        <v>489</v>
      </c>
      <c r="C57" s="87" t="s">
        <v>490</v>
      </c>
      <c r="D57" s="92">
        <v>0</v>
      </c>
      <c r="E57" s="92">
        <v>0</v>
      </c>
      <c r="F57" s="92">
        <v>0</v>
      </c>
      <c r="G57" s="92">
        <v>0</v>
      </c>
      <c r="H57" s="92">
        <v>0</v>
      </c>
      <c r="I57" s="122">
        <v>0</v>
      </c>
    </row>
    <row r="58" spans="1:9" s="25" customFormat="1" ht="12.95" customHeight="1" x14ac:dyDescent="0.2">
      <c r="A58" s="26"/>
      <c r="B58" s="27" t="s">
        <v>491</v>
      </c>
      <c r="C58" s="103" t="s">
        <v>492</v>
      </c>
      <c r="D58" s="105">
        <v>0</v>
      </c>
      <c r="E58" s="105">
        <v>0</v>
      </c>
      <c r="F58" s="105">
        <v>0</v>
      </c>
      <c r="G58" s="105">
        <v>0</v>
      </c>
      <c r="H58" s="105">
        <v>0</v>
      </c>
      <c r="I58" s="138">
        <v>0</v>
      </c>
    </row>
    <row r="59" spans="1:9" s="25" customFormat="1" ht="12.95" customHeight="1" x14ac:dyDescent="0.2">
      <c r="A59" s="26"/>
      <c r="B59" s="27" t="s">
        <v>493</v>
      </c>
      <c r="C59" s="103" t="s">
        <v>494</v>
      </c>
      <c r="D59" s="105">
        <v>0</v>
      </c>
      <c r="E59" s="105">
        <v>0</v>
      </c>
      <c r="F59" s="105">
        <v>0</v>
      </c>
      <c r="G59" s="105">
        <v>0</v>
      </c>
      <c r="H59" s="105">
        <v>0</v>
      </c>
      <c r="I59" s="138">
        <v>0</v>
      </c>
    </row>
    <row r="60" spans="1:9" s="25" customFormat="1" ht="12.95" customHeight="1" x14ac:dyDescent="0.2">
      <c r="A60" s="26"/>
      <c r="B60" s="27" t="s">
        <v>495</v>
      </c>
      <c r="C60" s="140" t="s">
        <v>496</v>
      </c>
      <c r="D60" s="141">
        <v>0</v>
      </c>
      <c r="E60" s="141">
        <v>0</v>
      </c>
      <c r="F60" s="141">
        <v>0</v>
      </c>
      <c r="G60" s="141">
        <v>0</v>
      </c>
      <c r="H60" s="141">
        <v>0</v>
      </c>
      <c r="I60" s="142">
        <v>0</v>
      </c>
    </row>
  </sheetData>
  <mergeCells count="2">
    <mergeCell ref="B2:I2"/>
    <mergeCell ref="B35:G35"/>
  </mergeCells>
  <pageMargins left="0.39370078740157483" right="0.39370078740157483" top="0.39370078740157483" bottom="0.39370078740157483" header="0" footer="0"/>
  <pageSetup scale="54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O29"/>
  <sheetViews>
    <sheetView workbookViewId="0"/>
  </sheetViews>
  <sheetFormatPr defaultColWidth="10.5" defaultRowHeight="11.45" customHeight="1" x14ac:dyDescent="0.2"/>
  <cols>
    <col min="1" max="1" width="0.6640625" style="143" customWidth="1"/>
    <col min="2" max="2" width="74.6640625" style="50" customWidth="1"/>
    <col min="3" max="3" width="10.5" style="50" customWidth="1"/>
    <col min="4" max="15" width="14" style="50" customWidth="1"/>
  </cols>
  <sheetData>
    <row r="1" spans="1:15" s="51" customFormat="1" ht="11.1" customHeight="1" x14ac:dyDescent="0.2">
      <c r="O1" s="52" t="s">
        <v>497</v>
      </c>
    </row>
    <row r="2" spans="1:15" s="1" customFormat="1" ht="15" customHeight="1" x14ac:dyDescent="0.2">
      <c r="B2" s="189" t="s">
        <v>498</v>
      </c>
      <c r="C2" s="189"/>
      <c r="D2" s="189"/>
      <c r="E2" s="189"/>
      <c r="F2" s="189"/>
      <c r="G2" s="189"/>
      <c r="H2" s="189"/>
      <c r="I2" s="189"/>
      <c r="J2" s="189"/>
      <c r="K2" s="189"/>
    </row>
    <row r="3" spans="1:15" s="1" customFormat="1" ht="63" customHeight="1" x14ac:dyDescent="0.2">
      <c r="A3" s="80"/>
      <c r="B3" s="54" t="s">
        <v>30</v>
      </c>
      <c r="C3" s="54" t="s">
        <v>22</v>
      </c>
      <c r="D3" s="54" t="s">
        <v>197</v>
      </c>
      <c r="E3" s="54" t="s">
        <v>499</v>
      </c>
      <c r="F3" s="54" t="s">
        <v>500</v>
      </c>
      <c r="G3" s="54" t="s">
        <v>501</v>
      </c>
      <c r="H3" s="107" t="s">
        <v>204</v>
      </c>
      <c r="I3" s="107" t="s">
        <v>502</v>
      </c>
      <c r="J3" s="54" t="s">
        <v>501</v>
      </c>
      <c r="K3" s="54" t="s">
        <v>503</v>
      </c>
      <c r="L3" s="54" t="s">
        <v>501</v>
      </c>
      <c r="M3" s="54" t="s">
        <v>207</v>
      </c>
      <c r="N3" s="54" t="s">
        <v>208</v>
      </c>
      <c r="O3" s="54" t="s">
        <v>504</v>
      </c>
    </row>
    <row r="4" spans="1:15" s="18" customFormat="1" ht="11.1" customHeight="1" x14ac:dyDescent="0.2">
      <c r="A4" s="19"/>
      <c r="B4" s="137" t="s">
        <v>24</v>
      </c>
      <c r="C4" s="137" t="s">
        <v>25</v>
      </c>
      <c r="D4" s="137" t="s">
        <v>26</v>
      </c>
      <c r="E4" s="137" t="s">
        <v>33</v>
      </c>
      <c r="F4" s="137" t="s">
        <v>168</v>
      </c>
      <c r="G4" s="137" t="s">
        <v>323</v>
      </c>
      <c r="H4" s="144" t="s">
        <v>169</v>
      </c>
      <c r="I4" s="144" t="s">
        <v>170</v>
      </c>
      <c r="J4" s="137" t="s">
        <v>505</v>
      </c>
      <c r="K4" s="137" t="s">
        <v>171</v>
      </c>
      <c r="L4" s="137" t="s">
        <v>506</v>
      </c>
      <c r="M4" s="137" t="s">
        <v>172</v>
      </c>
      <c r="N4" s="137" t="s">
        <v>173</v>
      </c>
      <c r="O4" s="137" t="s">
        <v>174</v>
      </c>
    </row>
    <row r="5" spans="1:15" s="25" customFormat="1" ht="51" customHeight="1" x14ac:dyDescent="0.2">
      <c r="A5" s="26"/>
      <c r="B5" s="27" t="s">
        <v>507</v>
      </c>
      <c r="C5" s="83" t="s">
        <v>508</v>
      </c>
      <c r="D5" s="84" t="s">
        <v>115</v>
      </c>
      <c r="E5" s="84" t="s">
        <v>115</v>
      </c>
      <c r="F5" s="84" t="s">
        <v>115</v>
      </c>
      <c r="G5" s="84" t="s">
        <v>115</v>
      </c>
      <c r="H5" s="84" t="s">
        <v>115</v>
      </c>
      <c r="I5" s="84" t="s">
        <v>115</v>
      </c>
      <c r="J5" s="84" t="s">
        <v>115</v>
      </c>
      <c r="K5" s="62">
        <f>IF(K6="-",0,K6) + IF(K8="-",0,K8) + IF(K10="-",0,K10) + IF(K13="-",0,K13) + IF(K14="-",0,K14) + IF(K15="-",0,K15) + IF(K17="-",0,K17) + IF(K18="-",0,K18) + IF(K20="-",0,K20) + IF(K21="-",0,K21) + IF(K22="-",0,K22)</f>
        <v>0</v>
      </c>
      <c r="L5" s="62">
        <f>IF(L6="-",0,L6) + IF(L8="-",0,L8) + IF(L10="-",0,L10) + IF(L13="-",0,L13) + IF(L14="-",0,L14) + IF(L15="-",0,L15) + IF(L17="-",0,L17) + IF(L18="-",0,L18) + IF(L20="-",0,L20) + IF(L21="-",0,L21) + IF(L22="-",0,L22)</f>
        <v>0</v>
      </c>
      <c r="M5" s="84" t="s">
        <v>115</v>
      </c>
      <c r="N5" s="84" t="s">
        <v>115</v>
      </c>
      <c r="O5" s="102" t="s">
        <v>115</v>
      </c>
    </row>
    <row r="6" spans="1:15" s="1" customFormat="1" ht="15" customHeight="1" x14ac:dyDescent="0.2">
      <c r="A6" s="14"/>
      <c r="B6" s="22" t="s">
        <v>509</v>
      </c>
      <c r="C6" s="87" t="s">
        <v>510</v>
      </c>
      <c r="D6" s="54" t="s">
        <v>217</v>
      </c>
      <c r="E6" s="92">
        <v>0</v>
      </c>
      <c r="F6" s="92">
        <v>0</v>
      </c>
      <c r="G6" s="92">
        <v>0</v>
      </c>
      <c r="H6" s="92">
        <v>0</v>
      </c>
      <c r="I6" s="92">
        <v>0</v>
      </c>
      <c r="J6" s="92">
        <v>0</v>
      </c>
      <c r="K6" s="33">
        <v>0</v>
      </c>
      <c r="L6" s="33">
        <v>0</v>
      </c>
      <c r="M6" s="89">
        <f t="shared" ref="M6:M14" si="0">IF((IF(I6="-",0,I6))=0,0,(IF((K6 * 1000)="-",0,(K6 * 1000)))/(IF(I6="-",0,I6)))</f>
        <v>0</v>
      </c>
      <c r="N6" s="92">
        <v>0</v>
      </c>
      <c r="O6" s="131">
        <f t="shared" ref="O6:O21" si="1">IF(E6="-",0,E6)+IF(F6="-",0,F6)+IF(H6="-",0,H6)-IF(I6="-",0,I6)-IF(N6="-",0,N6)</f>
        <v>0</v>
      </c>
    </row>
    <row r="7" spans="1:15" s="1" customFormat="1" ht="15" customHeight="1" x14ac:dyDescent="0.2">
      <c r="A7" s="30"/>
      <c r="B7" s="31" t="s">
        <v>511</v>
      </c>
      <c r="C7" s="87" t="s">
        <v>512</v>
      </c>
      <c r="D7" s="54" t="s">
        <v>217</v>
      </c>
      <c r="E7" s="92">
        <v>0</v>
      </c>
      <c r="F7" s="92">
        <v>0</v>
      </c>
      <c r="G7" s="92">
        <v>0</v>
      </c>
      <c r="H7" s="92">
        <v>0</v>
      </c>
      <c r="I7" s="92">
        <v>0</v>
      </c>
      <c r="J7" s="92">
        <v>0</v>
      </c>
      <c r="K7" s="33">
        <v>0</v>
      </c>
      <c r="L7" s="33">
        <v>0</v>
      </c>
      <c r="M7" s="89">
        <f t="shared" si="0"/>
        <v>0</v>
      </c>
      <c r="N7" s="92">
        <v>0</v>
      </c>
      <c r="O7" s="131">
        <f t="shared" si="1"/>
        <v>0</v>
      </c>
    </row>
    <row r="8" spans="1:15" s="1" customFormat="1" ht="15" customHeight="1" x14ac:dyDescent="0.2">
      <c r="A8" s="14"/>
      <c r="B8" s="22" t="s">
        <v>513</v>
      </c>
      <c r="C8" s="87" t="s">
        <v>514</v>
      </c>
      <c r="D8" s="54" t="s">
        <v>217</v>
      </c>
      <c r="E8" s="92">
        <v>0</v>
      </c>
      <c r="F8" s="92">
        <v>0</v>
      </c>
      <c r="G8" s="92">
        <v>0</v>
      </c>
      <c r="H8" s="92">
        <v>0</v>
      </c>
      <c r="I8" s="92">
        <v>0</v>
      </c>
      <c r="J8" s="92">
        <v>0</v>
      </c>
      <c r="K8" s="33">
        <v>0</v>
      </c>
      <c r="L8" s="33">
        <v>0</v>
      </c>
      <c r="M8" s="89">
        <f t="shared" si="0"/>
        <v>0</v>
      </c>
      <c r="N8" s="92">
        <v>0</v>
      </c>
      <c r="O8" s="131">
        <f t="shared" si="1"/>
        <v>0</v>
      </c>
    </row>
    <row r="9" spans="1:15" s="1" customFormat="1" ht="26.1" customHeight="1" x14ac:dyDescent="0.2">
      <c r="A9" s="14"/>
      <c r="B9" s="31" t="s">
        <v>515</v>
      </c>
      <c r="C9" s="87" t="s">
        <v>516</v>
      </c>
      <c r="D9" s="54" t="s">
        <v>217</v>
      </c>
      <c r="E9" s="92">
        <v>0</v>
      </c>
      <c r="F9" s="92">
        <v>0</v>
      </c>
      <c r="G9" s="92">
        <v>0</v>
      </c>
      <c r="H9" s="92">
        <v>0</v>
      </c>
      <c r="I9" s="92">
        <v>0</v>
      </c>
      <c r="J9" s="92">
        <v>0</v>
      </c>
      <c r="K9" s="33">
        <v>0</v>
      </c>
      <c r="L9" s="33">
        <v>0</v>
      </c>
      <c r="M9" s="89">
        <f t="shared" si="0"/>
        <v>0</v>
      </c>
      <c r="N9" s="92">
        <v>0</v>
      </c>
      <c r="O9" s="131">
        <f t="shared" si="1"/>
        <v>0</v>
      </c>
    </row>
    <row r="10" spans="1:15" s="1" customFormat="1" ht="15" customHeight="1" x14ac:dyDescent="0.2">
      <c r="A10" s="14"/>
      <c r="B10" s="22" t="s">
        <v>517</v>
      </c>
      <c r="C10" s="87" t="s">
        <v>518</v>
      </c>
      <c r="D10" s="54" t="s">
        <v>217</v>
      </c>
      <c r="E10" s="92">
        <v>0</v>
      </c>
      <c r="F10" s="92">
        <v>0</v>
      </c>
      <c r="G10" s="92">
        <v>0</v>
      </c>
      <c r="H10" s="92">
        <v>0</v>
      </c>
      <c r="I10" s="92">
        <v>0</v>
      </c>
      <c r="J10" s="92">
        <v>0</v>
      </c>
      <c r="K10" s="33">
        <v>0</v>
      </c>
      <c r="L10" s="33">
        <v>0</v>
      </c>
      <c r="M10" s="89">
        <f t="shared" si="0"/>
        <v>0</v>
      </c>
      <c r="N10" s="92">
        <v>0</v>
      </c>
      <c r="O10" s="131">
        <f t="shared" si="1"/>
        <v>0</v>
      </c>
    </row>
    <row r="11" spans="1:15" s="1" customFormat="1" ht="15" customHeight="1" x14ac:dyDescent="0.2">
      <c r="A11" s="30"/>
      <c r="B11" s="31" t="s">
        <v>519</v>
      </c>
      <c r="C11" s="87" t="s">
        <v>520</v>
      </c>
      <c r="D11" s="54" t="s">
        <v>217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33">
        <v>0</v>
      </c>
      <c r="L11" s="33">
        <v>0</v>
      </c>
      <c r="M11" s="89">
        <f t="shared" si="0"/>
        <v>0</v>
      </c>
      <c r="N11" s="92">
        <v>0</v>
      </c>
      <c r="O11" s="131">
        <f t="shared" si="1"/>
        <v>0</v>
      </c>
    </row>
    <row r="12" spans="1:15" s="1" customFormat="1" ht="12.95" customHeight="1" x14ac:dyDescent="0.2">
      <c r="A12" s="14"/>
      <c r="B12" s="36" t="s">
        <v>521</v>
      </c>
      <c r="C12" s="87" t="s">
        <v>522</v>
      </c>
      <c r="D12" s="54" t="s">
        <v>217</v>
      </c>
      <c r="E12" s="92">
        <v>0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33">
        <v>0</v>
      </c>
      <c r="L12" s="33">
        <v>0</v>
      </c>
      <c r="M12" s="89">
        <f t="shared" si="0"/>
        <v>0</v>
      </c>
      <c r="N12" s="92">
        <v>0</v>
      </c>
      <c r="O12" s="131">
        <f t="shared" si="1"/>
        <v>0</v>
      </c>
    </row>
    <row r="13" spans="1:15" s="1" customFormat="1" ht="26.1" customHeight="1" x14ac:dyDescent="0.2">
      <c r="A13" s="14"/>
      <c r="B13" s="22" t="s">
        <v>523</v>
      </c>
      <c r="C13" s="87" t="s">
        <v>524</v>
      </c>
      <c r="D13" s="54" t="s">
        <v>217</v>
      </c>
      <c r="E13" s="92">
        <v>0</v>
      </c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33">
        <v>0</v>
      </c>
      <c r="L13" s="33">
        <v>0</v>
      </c>
      <c r="M13" s="89">
        <f t="shared" si="0"/>
        <v>0</v>
      </c>
      <c r="N13" s="92">
        <v>0</v>
      </c>
      <c r="O13" s="131">
        <f t="shared" si="1"/>
        <v>0</v>
      </c>
    </row>
    <row r="14" spans="1:15" s="1" customFormat="1" ht="26.1" customHeight="1" x14ac:dyDescent="0.2">
      <c r="A14" s="14"/>
      <c r="B14" s="22" t="s">
        <v>525</v>
      </c>
      <c r="C14" s="87" t="s">
        <v>526</v>
      </c>
      <c r="D14" s="54" t="s">
        <v>527</v>
      </c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33">
        <v>0</v>
      </c>
      <c r="L14" s="33">
        <v>0</v>
      </c>
      <c r="M14" s="89">
        <f t="shared" si="0"/>
        <v>0</v>
      </c>
      <c r="N14" s="92">
        <v>0</v>
      </c>
      <c r="O14" s="131">
        <f t="shared" si="1"/>
        <v>0</v>
      </c>
    </row>
    <row r="15" spans="1:15" s="1" customFormat="1" ht="15" customHeight="1" x14ac:dyDescent="0.2">
      <c r="A15" s="14"/>
      <c r="B15" s="22" t="s">
        <v>528</v>
      </c>
      <c r="C15" s="87" t="s">
        <v>529</v>
      </c>
      <c r="D15" s="54" t="s">
        <v>217</v>
      </c>
      <c r="E15" s="92">
        <v>0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33">
        <v>0</v>
      </c>
      <c r="L15" s="33">
        <v>0</v>
      </c>
      <c r="M15" s="54" t="s">
        <v>115</v>
      </c>
      <c r="N15" s="92">
        <v>0</v>
      </c>
      <c r="O15" s="131">
        <f t="shared" si="1"/>
        <v>0</v>
      </c>
    </row>
    <row r="16" spans="1:15" s="1" customFormat="1" ht="15" customHeight="1" x14ac:dyDescent="0.2">
      <c r="A16" s="30"/>
      <c r="B16" s="31" t="s">
        <v>530</v>
      </c>
      <c r="C16" s="87" t="s">
        <v>531</v>
      </c>
      <c r="D16" s="54" t="s">
        <v>217</v>
      </c>
      <c r="E16" s="92">
        <v>0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33">
        <v>0</v>
      </c>
      <c r="L16" s="33">
        <v>0</v>
      </c>
      <c r="M16" s="89">
        <f>IF((IF(I16="-",0,I16))=0,0,(IF((K16 * 1000)="-",0,(K16 * 1000)))/(IF(I16="-",0,I16)))</f>
        <v>0</v>
      </c>
      <c r="N16" s="92">
        <v>0</v>
      </c>
      <c r="O16" s="131">
        <f t="shared" si="1"/>
        <v>0</v>
      </c>
    </row>
    <row r="17" spans="1:15" s="1" customFormat="1" ht="15" customHeight="1" x14ac:dyDescent="0.2">
      <c r="A17" s="14"/>
      <c r="B17" s="22" t="s">
        <v>532</v>
      </c>
      <c r="C17" s="87" t="s">
        <v>533</v>
      </c>
      <c r="D17" s="54" t="s">
        <v>217</v>
      </c>
      <c r="E17" s="92">
        <v>0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33">
        <v>0</v>
      </c>
      <c r="L17" s="33">
        <v>0</v>
      </c>
      <c r="M17" s="89">
        <f>IF((IF(I17="-",0,I17))=0,0,(IF((K17 * 1000)="-",0,(K17 * 1000)))/(IF(I17="-",0,I17)))</f>
        <v>0</v>
      </c>
      <c r="N17" s="92">
        <v>0</v>
      </c>
      <c r="O17" s="131">
        <f t="shared" si="1"/>
        <v>0</v>
      </c>
    </row>
    <row r="18" spans="1:15" s="1" customFormat="1" ht="15" customHeight="1" x14ac:dyDescent="0.2">
      <c r="A18" s="14"/>
      <c r="B18" s="22" t="s">
        <v>534</v>
      </c>
      <c r="C18" s="87" t="s">
        <v>535</v>
      </c>
      <c r="D18" s="54" t="s">
        <v>217</v>
      </c>
      <c r="E18" s="92">
        <v>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33">
        <v>0</v>
      </c>
      <c r="L18" s="33">
        <v>0</v>
      </c>
      <c r="M18" s="89">
        <f>IF((IF(I18="-",0,I18))=0,0,(IF((K18 * 1000)="-",0,(K18 * 1000)))/(IF(I18="-",0,I18)))</f>
        <v>0</v>
      </c>
      <c r="N18" s="92">
        <v>0</v>
      </c>
      <c r="O18" s="131">
        <f t="shared" si="1"/>
        <v>0</v>
      </c>
    </row>
    <row r="19" spans="1:15" s="1" customFormat="1" ht="15" customHeight="1" x14ac:dyDescent="0.2">
      <c r="A19" s="14"/>
      <c r="B19" s="91" t="s">
        <v>536</v>
      </c>
      <c r="C19" s="87" t="s">
        <v>537</v>
      </c>
      <c r="D19" s="54" t="s">
        <v>217</v>
      </c>
      <c r="E19" s="92">
        <v>0</v>
      </c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33">
        <v>0</v>
      </c>
      <c r="L19" s="33">
        <v>0</v>
      </c>
      <c r="M19" s="89">
        <f>IF((IF(I19="-",0,I19))=0,0,(IF((K19 * 1000)="-",0,(K19 * 1000)))/(IF(I19="-",0,I19)))</f>
        <v>0</v>
      </c>
      <c r="N19" s="92">
        <v>0</v>
      </c>
      <c r="O19" s="131">
        <f t="shared" si="1"/>
        <v>0</v>
      </c>
    </row>
    <row r="20" spans="1:15" s="1" customFormat="1" ht="26.1" customHeight="1" x14ac:dyDescent="0.2">
      <c r="A20" s="14"/>
      <c r="B20" s="22" t="s">
        <v>538</v>
      </c>
      <c r="C20" s="87" t="s">
        <v>539</v>
      </c>
      <c r="D20" s="54" t="s">
        <v>217</v>
      </c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33">
        <v>0</v>
      </c>
      <c r="L20" s="33">
        <v>0</v>
      </c>
      <c r="M20" s="54" t="s">
        <v>115</v>
      </c>
      <c r="N20" s="92">
        <v>0</v>
      </c>
      <c r="O20" s="131">
        <f t="shared" si="1"/>
        <v>0</v>
      </c>
    </row>
    <row r="21" spans="1:15" s="1" customFormat="1" ht="26.1" customHeight="1" x14ac:dyDescent="0.2">
      <c r="A21" s="14"/>
      <c r="B21" s="22" t="s">
        <v>540</v>
      </c>
      <c r="C21" s="87" t="s">
        <v>541</v>
      </c>
      <c r="D21" s="54" t="s">
        <v>527</v>
      </c>
      <c r="E21" s="92">
        <v>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33">
        <v>0</v>
      </c>
      <c r="L21" s="33">
        <v>0</v>
      </c>
      <c r="M21" s="89">
        <f>IF((IF(I21="-",0,I21))=0,0,(IF((K21 * 1000)="-",0,(K21 * 1000)))/(IF(I21="-",0,I21)))</f>
        <v>0</v>
      </c>
      <c r="N21" s="92">
        <v>0</v>
      </c>
      <c r="O21" s="131">
        <f t="shared" si="1"/>
        <v>0</v>
      </c>
    </row>
    <row r="22" spans="1:15" s="1" customFormat="1" ht="26.1" customHeight="1" x14ac:dyDescent="0.2">
      <c r="A22" s="14"/>
      <c r="B22" s="22" t="s">
        <v>542</v>
      </c>
      <c r="C22" s="93" t="s">
        <v>543</v>
      </c>
      <c r="D22" s="94" t="s">
        <v>115</v>
      </c>
      <c r="E22" s="94" t="s">
        <v>115</v>
      </c>
      <c r="F22" s="94" t="s">
        <v>115</v>
      </c>
      <c r="G22" s="94" t="s">
        <v>115</v>
      </c>
      <c r="H22" s="94" t="s">
        <v>115</v>
      </c>
      <c r="I22" s="94" t="s">
        <v>115</v>
      </c>
      <c r="J22" s="94" t="s">
        <v>115</v>
      </c>
      <c r="K22" s="64">
        <v>0</v>
      </c>
      <c r="L22" s="64">
        <v>0</v>
      </c>
      <c r="M22" s="94" t="s">
        <v>115</v>
      </c>
      <c r="N22" s="94" t="s">
        <v>115</v>
      </c>
      <c r="O22" s="133" t="s">
        <v>115</v>
      </c>
    </row>
    <row r="23" spans="1:15" s="1" customFormat="1" ht="38.1" customHeight="1" x14ac:dyDescent="0.2">
      <c r="B23" s="206" t="s">
        <v>544</v>
      </c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</row>
    <row r="24" spans="1:15" s="1" customFormat="1" ht="12.95" customHeight="1" x14ac:dyDescent="0.2"/>
    <row r="25" spans="1:15" s="145" customFormat="1" ht="12.95" customHeight="1" x14ac:dyDescent="0.2">
      <c r="B25" s="14" t="s">
        <v>545</v>
      </c>
      <c r="C25" s="207"/>
      <c r="D25" s="207"/>
      <c r="E25" s="207"/>
      <c r="H25" s="208"/>
      <c r="I25" s="208"/>
      <c r="J25" s="208"/>
    </row>
    <row r="26" spans="1:15" s="146" customFormat="1" ht="12" customHeight="1" x14ac:dyDescent="0.2">
      <c r="C26" s="209" t="s">
        <v>546</v>
      </c>
      <c r="D26" s="209"/>
      <c r="E26" s="209"/>
      <c r="H26" s="210" t="s">
        <v>547</v>
      </c>
      <c r="I26" s="210"/>
      <c r="J26" s="210"/>
    </row>
    <row r="27" spans="1:15" s="145" customFormat="1" ht="12.95" customHeight="1" x14ac:dyDescent="0.2"/>
    <row r="28" spans="1:15" s="145" customFormat="1" ht="12.95" customHeight="1" x14ac:dyDescent="0.2">
      <c r="B28" s="14" t="s">
        <v>548</v>
      </c>
      <c r="C28" s="207"/>
      <c r="D28" s="207"/>
      <c r="E28" s="207"/>
      <c r="H28" s="208"/>
      <c r="I28" s="208"/>
      <c r="J28" s="208"/>
    </row>
    <row r="29" spans="1:15" s="145" customFormat="1" ht="12.95" customHeight="1" x14ac:dyDescent="0.2">
      <c r="B29" s="147" t="s">
        <v>549</v>
      </c>
      <c r="C29" s="209" t="s">
        <v>546</v>
      </c>
      <c r="D29" s="209"/>
      <c r="E29" s="209"/>
      <c r="H29" s="210" t="s">
        <v>547</v>
      </c>
      <c r="I29" s="210"/>
      <c r="J29" s="210"/>
    </row>
  </sheetData>
  <mergeCells count="10">
    <mergeCell ref="C28:E28"/>
    <mergeCell ref="H28:J28"/>
    <mergeCell ref="C29:E29"/>
    <mergeCell ref="H29:J29"/>
    <mergeCell ref="B2:K2"/>
    <mergeCell ref="B23:O23"/>
    <mergeCell ref="C25:E25"/>
    <mergeCell ref="H25:J25"/>
    <mergeCell ref="C26:E26"/>
    <mergeCell ref="H26:J26"/>
  </mergeCells>
  <pageMargins left="0.39370078740157483" right="0.39370078740157483" top="0.39370078740157483" bottom="0.39370078740157483" header="0" footer="0"/>
  <pageSetup scale="65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Раздел 23-1</vt:lpstr>
      <vt:lpstr>Разделы 23-2 и 23-3</vt:lpstr>
      <vt:lpstr>Раздел 23-4</vt:lpstr>
      <vt:lpstr>Раздел 23-5</vt:lpstr>
      <vt:lpstr>Раздел 23-6</vt:lpstr>
      <vt:lpstr>Раздел 23-7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Паскал Наталья Георгиевна</cp:lastModifiedBy>
  <cp:lastPrinted>2024-01-11T13:12:11Z</cp:lastPrinted>
  <dcterms:modified xsi:type="dcterms:W3CDTF">2024-01-11T13:12:14Z</dcterms:modified>
</cp:coreProperties>
</file>